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2990"/>
  </bookViews>
  <sheets>
    <sheet name="Evaluation_maturité" sheetId="1" r:id="rId1"/>
    <sheet name="_configuration" sheetId="2" state="hidden" r:id="rId2"/>
    <sheet name="_calculs" sheetId="5" state="hidden" r:id="rId3"/>
  </sheets>
  <definedNames>
    <definedName name="_xlnm.Print_Titles" localSheetId="0">Evaluation_maturité!$10:$11</definedName>
    <definedName name="_xlnm.Print_Area" localSheetId="0">Evaluation_maturité!$B$2:$N$32</definedName>
  </definedNames>
  <calcPr calcId="162913"/>
</workbook>
</file>

<file path=xl/calcChain.xml><?xml version="1.0" encoding="utf-8"?>
<calcChain xmlns="http://schemas.openxmlformats.org/spreadsheetml/2006/main">
  <c r="C29" i="5" l="1"/>
  <c r="B29" i="5"/>
  <c r="A29" i="5"/>
  <c r="C11" i="5" l="1"/>
  <c r="D11" i="5"/>
  <c r="E11" i="5"/>
  <c r="F11" i="5"/>
  <c r="G11" i="5"/>
  <c r="H11" i="5"/>
  <c r="I11" i="5"/>
  <c r="J11" i="5"/>
  <c r="K11" i="5"/>
  <c r="L11" i="5"/>
  <c r="M11" i="5"/>
  <c r="N11" i="5"/>
  <c r="O11" i="5"/>
  <c r="P11" i="5"/>
  <c r="Q11" i="5"/>
  <c r="R11" i="5"/>
  <c r="S11" i="5"/>
  <c r="T11" i="5"/>
  <c r="U11" i="5"/>
  <c r="V11" i="5"/>
  <c r="B11" i="5"/>
  <c r="C9" i="5"/>
  <c r="D9" i="5"/>
  <c r="E9" i="5"/>
  <c r="F9" i="5"/>
  <c r="G9" i="5"/>
  <c r="H9" i="5"/>
  <c r="I9" i="5"/>
  <c r="J9" i="5"/>
  <c r="K9" i="5"/>
  <c r="L9" i="5"/>
  <c r="M9" i="5"/>
  <c r="N9" i="5"/>
  <c r="O9" i="5"/>
  <c r="P9" i="5"/>
  <c r="Q9" i="5"/>
  <c r="R9" i="5"/>
  <c r="S9" i="5"/>
  <c r="T9" i="5"/>
  <c r="U9" i="5"/>
  <c r="V9" i="5"/>
  <c r="B9" i="5"/>
  <c r="J2" i="5"/>
  <c r="E2" i="5"/>
  <c r="E5" i="5" l="1"/>
  <c r="E10" i="5" s="1"/>
  <c r="J5" i="5"/>
  <c r="J10" i="5" s="1"/>
  <c r="V2" i="5"/>
  <c r="V5" i="5" s="1"/>
  <c r="U2" i="5"/>
  <c r="U5" i="5" s="1"/>
  <c r="T2" i="5"/>
  <c r="T5" i="5" s="1"/>
  <c r="T10" i="5" s="1"/>
  <c r="S2" i="5"/>
  <c r="S5" i="5" s="1"/>
  <c r="S10" i="5" s="1"/>
  <c r="R2" i="5"/>
  <c r="R5" i="5" s="1"/>
  <c r="R10" i="5" s="1"/>
  <c r="Q2" i="5"/>
  <c r="Q5" i="5" s="1"/>
  <c r="Q10" i="5" s="1"/>
  <c r="P2" i="5"/>
  <c r="P5" i="5" s="1"/>
  <c r="P10" i="5" s="1"/>
  <c r="O2" i="5"/>
  <c r="O5" i="5" s="1"/>
  <c r="O10" i="5" s="1"/>
  <c r="N2" i="5"/>
  <c r="N5" i="5" s="1"/>
  <c r="N10" i="5" s="1"/>
  <c r="M2" i="5"/>
  <c r="M5" i="5" s="1"/>
  <c r="M10" i="5" s="1"/>
  <c r="L2" i="5"/>
  <c r="L5" i="5" s="1"/>
  <c r="L10" i="5" s="1"/>
  <c r="K2" i="5"/>
  <c r="K5" i="5" s="1"/>
  <c r="K10" i="5" s="1"/>
  <c r="I2" i="5"/>
  <c r="G5" i="5" s="1"/>
  <c r="G10" i="5" s="1"/>
  <c r="H2" i="5"/>
  <c r="I5" i="5" s="1"/>
  <c r="I10" i="5" s="1"/>
  <c r="G2" i="5"/>
  <c r="H5" i="5" s="1"/>
  <c r="F2" i="5"/>
  <c r="F5" i="5" s="1"/>
  <c r="F10" i="5" s="1"/>
  <c r="D2" i="5"/>
  <c r="D5" i="5" s="1"/>
  <c r="D10" i="5" s="1"/>
  <c r="C2" i="5"/>
  <c r="C5" i="5" s="1"/>
  <c r="C10" i="5" s="1"/>
  <c r="B2" i="5"/>
  <c r="B5" i="5" s="1"/>
  <c r="B1" i="5"/>
  <c r="V1" i="5"/>
  <c r="U1" i="5"/>
  <c r="T1" i="5"/>
  <c r="S1" i="5"/>
  <c r="R1" i="5"/>
  <c r="Q1" i="5"/>
  <c r="P1" i="5"/>
  <c r="O1" i="5"/>
  <c r="N1" i="5"/>
  <c r="M1" i="5"/>
  <c r="L1" i="5"/>
  <c r="K1" i="5"/>
  <c r="J1" i="5"/>
  <c r="I1" i="5"/>
  <c r="H1" i="5"/>
  <c r="C1" i="5"/>
  <c r="D1" i="5"/>
  <c r="E1" i="5"/>
  <c r="F1" i="5"/>
  <c r="G1" i="5"/>
  <c r="B10" i="5" l="1"/>
  <c r="B12" i="5" s="1"/>
  <c r="B23" i="5"/>
  <c r="Y29" i="5" s="1"/>
  <c r="U10" i="5"/>
  <c r="B19" i="5" s="1"/>
  <c r="V10" i="5"/>
  <c r="B20" i="5" s="1"/>
  <c r="H10" i="5"/>
  <c r="E29" i="5"/>
  <c r="C12" i="5"/>
  <c r="K29" i="5"/>
  <c r="I12" i="5"/>
  <c r="S29" i="5"/>
  <c r="Q12" i="5"/>
  <c r="F29" i="5"/>
  <c r="D12" i="5"/>
  <c r="I29" i="5"/>
  <c r="G12" i="5"/>
  <c r="T29" i="5"/>
  <c r="R12" i="5"/>
  <c r="U29" i="5"/>
  <c r="S12" i="5"/>
  <c r="M29" i="5"/>
  <c r="K12" i="5"/>
  <c r="N29" i="5"/>
  <c r="L12" i="5"/>
  <c r="V29" i="5"/>
  <c r="T12" i="5"/>
  <c r="O29" i="5"/>
  <c r="M12" i="5"/>
  <c r="P29" i="5"/>
  <c r="N12" i="5"/>
  <c r="H29" i="5"/>
  <c r="F12" i="5"/>
  <c r="Q29" i="5"/>
  <c r="O12" i="5"/>
  <c r="L29" i="5"/>
  <c r="J12" i="5"/>
  <c r="R29" i="5"/>
  <c r="P12" i="5"/>
  <c r="G29" i="5"/>
  <c r="E12" i="5"/>
  <c r="W29" i="5"/>
  <c r="H12" i="5" l="1"/>
  <c r="B18" i="5"/>
  <c r="J29" i="5"/>
  <c r="B22" i="5"/>
  <c r="B24" i="5" s="1"/>
  <c r="B25" i="5"/>
  <c r="B17" i="5"/>
  <c r="X29" i="5"/>
  <c r="U12" i="5"/>
  <c r="V12" i="5"/>
  <c r="D29" i="5"/>
  <c r="C24" i="5" l="1"/>
  <c r="J7" i="1" s="1"/>
</calcChain>
</file>

<file path=xl/sharedStrings.xml><?xml version="1.0" encoding="utf-8"?>
<sst xmlns="http://schemas.openxmlformats.org/spreadsheetml/2006/main" count="290" uniqueCount="277">
  <si>
    <t>Raison sociale</t>
  </si>
  <si>
    <t>SIREN/T</t>
  </si>
  <si>
    <t>Non conforme</t>
  </si>
  <si>
    <t>ID</t>
  </si>
  <si>
    <t>Catégorie</t>
  </si>
  <si>
    <t>Exigence</t>
  </si>
  <si>
    <t>Commentaires</t>
  </si>
  <si>
    <t>Éléments de preuve</t>
  </si>
  <si>
    <t>NOTE</t>
  </si>
  <si>
    <t>Prise en compte du risque cyber</t>
  </si>
  <si>
    <t>L'entreprise intègre le risque cyber dans ses risques et le traite comme un risque majeur tel que l'incendie, le risque financier.</t>
  </si>
  <si>
    <t>Une gestion globalisée des risques permet d'assurer la cohérence du traitement des risques Cyber. Pour la gestion de crise cyber, un annuaire papier doit au minima identifier les acteurs internes ou externes qui peuvent aider l'entreprise en cas de crise cyber</t>
  </si>
  <si>
    <t>Une attestation engageant la société que le risque cyber est bien pris en compte dans la gestion des risques de l'entreprise et qu'il existe un annuaire des contacts cyber
En cas d'audit, les éléments de prise en compte du risque cyber.</t>
  </si>
  <si>
    <t>Le risque cyber n'est pas présent dans la gestion des risques ou l'entreprise n'a pas de gestion des risques formalisée</t>
  </si>
  <si>
    <t>L'entreprise a une gestion des risques formalisée, le risque cyber est adressé sur un projet ou domaine particulier</t>
  </si>
  <si>
    <t>L'entreprise a une gestion des risques formalisée couvrant le risque cyber sur l'ensemble de la société</t>
  </si>
  <si>
    <t>L'entreprise a un process de gestion des risques, couvrant le risque cyber sur l'ensemble de la société. Ce process a une gouvernance garantissant la revue périodique et la mise à jour des informations</t>
  </si>
  <si>
    <t>Identification des biens sensibles</t>
  </si>
  <si>
    <t>L'entreprise effectue une analyse de la sensibilité de ses informations et maintient une liste des informations sensibles, de leurs lieux de stockage et de traitement.</t>
  </si>
  <si>
    <t>Les informations sensibles de l’entreprise sont celles dont la connaissance par un tiers hostile permet de nuire à l’entreprise, ses clients ou ses fournisseurs. On peut penser à des informations commerciales, des informations techniques précises, des secrets de fabrication ou des données sensibles fournies par des clients (dites données confiées).  Les lieux de stockage à recenser peuvent être  en local ou dans le cloud. Ce travail est un préalable à la définition d’une politique de sécurité.</t>
  </si>
  <si>
    <t>Une attestation engageant la société que cette analyse de sensibilité est faite.
En cas d'audit, cette analyse peut être demandée.</t>
  </si>
  <si>
    <t>Il n'y a pas d'analyse de la sensibilité des informations</t>
  </si>
  <si>
    <t>Certaines informations sont identifiées comme sensibles avec un traitement adapté mais la démarche n'est pas systématisée</t>
  </si>
  <si>
    <t>L'entreprise a effectué une analyse de la sensibilité des informations en sa possession  et dispose : d'une approche globale garantissant la sécurité de l'ensemble ou d'un inventaire de ces informations sensibles, de leurs lieux de stockage et de traitement.</t>
  </si>
  <si>
    <t>L'entreprise procède à la catégorisation des informations en sa possession en fonction de leur sensibilité, et dispose de règles sur leurs lieux de stockage et de traitement. La démarche est formalisée en processus et les analyses sont tenues à jour</t>
  </si>
  <si>
    <t>Politique de sécurité des systèmes d'information</t>
  </si>
  <si>
    <t>Un responsable des sujets cybersécurité est désigné par la direction de l’entreprise et lui rend compte directement.</t>
  </si>
  <si>
    <t>La nomination d'un responsable permet d'assurer la cohérence et la constance de l'effort dans la définition et la mise en œuvre de plans d'action satisfaisant à la couverture des risques cyber. Il doit disposer de la capacité de mettre en œuvre ce plan d'action.
Ce responsable doit en particulier assurer la communication vers l’extérieur de l’entreprise (clients, fournisseurs) pour tous les sujets cyber et assurer le relai avec les équipes internes.
Le responsable n'est pas obligatoirement un spécialiste technique.
En cas d'audit, le responsable est le point de contact de l'entreprise.</t>
  </si>
  <si>
    <t>Les nom et coordonnées (téléphone et mail) du responsable des sujets cyber et désignation du poste.
En cas d'audit, une description de sa mission cyber.</t>
  </si>
  <si>
    <t>Il n'y a pas de rôle défini en lien avec la cybersécurité</t>
  </si>
  <si>
    <t>Le rôle est tenu ou partiellement tenu, éventuellement distribué sur plusieurs personnes, sans formalisation</t>
  </si>
  <si>
    <t>Un responsable pour l'ensemble de l'entreprise est nommé par la direction.
Les moyens mis à disposition permettent une couverture partielle des risques cyber</t>
  </si>
  <si>
    <t>Un responsable pour l'ensemble de l'entreprise est officialisé dans une organisation publiée avec des responsabilités explicitées et des moyens adaptés au traitement des risques cyber. Il  rend compte à la direction.</t>
  </si>
  <si>
    <t>Gestion des ressources humaines</t>
  </si>
  <si>
    <t>Chaque utilisateur des systèmes d'information reçoit une sensibilisation aux risques cyber et aux bons comportements à adopter.</t>
  </si>
  <si>
    <t>Chaque utilisateur du SI de l'entreprise est un maillon à part entière de la chaîne des systèmes d’information.
Ces actions doivent être régulières, adaptées aux utilisateurs ciblés, peuvent prendre différentes formes (mails, affichage, réunions, espace intranet dédié, etc.)
Des formations complémentaires adaptées aux rôles tenus doivent de plus être réalisées (responsables de SI industriels, administrateurs, chefs de projets, …).
Les utilisateurs doivent notamment être régulièrement sensibilisés aux risques liés à la messagerie (phishing).</t>
  </si>
  <si>
    <t>Pourcentage d'utilisateurs sensibilisés et liste des principales actions menées, modalités et fréquence.
En cas d'audit, le détail des actions de sensibilisation , fréquence et audience.</t>
  </si>
  <si>
    <t>Il n'existe pas de sensibilisation à la cyber sécurité dans l'entreprise</t>
  </si>
  <si>
    <t>Des sensibilisations ont été réalisées, sans systématisation ni récurrence</t>
  </si>
  <si>
    <t>Chaque utilisateur des systèmes d'information a reçu au moins une sensibilisation aux risques cyber et aux bons comportements à adopter.</t>
  </si>
  <si>
    <t>Une sensibilisation est réalisée de manière récurrente pour l'ensemble des salariés ; elle est adaptée aux positionnements et aux rôles</t>
  </si>
  <si>
    <t>Cartographie</t>
  </si>
  <si>
    <t>L'entreprise identifie les actifs support (postes de travail, serveurs, machines-outils, connexions réseaux...) et maintient à jour cet inventaire.</t>
  </si>
  <si>
    <t>Une connaissance à jour du système d’information de l’entreprise est un préalable à toutes actions de sécurité.
(Les actifs peuvent être des stations de travail, serveurs, machines-outils, connexion réseau vers un prestataire externe...)
Cet inventaire inclut le schéma détaillé du réseau, incluant les connexions internes et externes.
Un guide recommandé est cis à https://www.ssi.gouv.fr/guide/cartographie-du-systeme-dinformation</t>
  </si>
  <si>
    <t>Date du dernier inventaire, cadence et méthode de mise à jour et en cas d'audit, le dit inventaire.</t>
  </si>
  <si>
    <t>Il n'y a pas de cartographie des actifs et de leurs interconnexions ou pas à jour, ou ne comprenant pas tous les éléments indispensables</t>
  </si>
  <si>
    <t>existence d'une cartographie
comprenant les premiers éléments indispensables aux opérations
de sécurité numérique
Niveau 1 du guide ANSSI</t>
  </si>
  <si>
    <t>Existence d'une cartographie
orientée sur la sécurité numérique.
Niveau 2 du guide ANSSI</t>
  </si>
  <si>
    <t>existence d'une cartographie
exhaustive et détaillée, qui intègre les besoins de sécurité numérique.
Niveau 3 du guide ANSSI</t>
  </si>
  <si>
    <t>Filtrage</t>
  </si>
  <si>
    <t xml:space="preserve">Les points de connexion entre le SI et l'internet sont identifiés et maîtrisés. Des dispositifs de sécurité y sont déployés pour se prémunir des attaques.
</t>
  </si>
  <si>
    <t>Une attention particulière doit être portée sur la communication entre les PC des utilisateurs, les serveurs de l'entreprise et des réseaux tiers, dont Internet, canal principal des attaquants.
Des passerelles d’accès sécurisées entre le SI interne et les SI tiers dont Internet doivent être mises en place. 
Des règles de filtrages doivent être définies dans une politique de gestion des flux entrants et sortants.
Les services de l'entreprise exposés sur l'internet (website) sont cloisonnés du reste du système d'information.
D'autres types de solutions comme les NDR (Network Detection and Response) permettent d'apporter une protection supplémentaire contre les menaces</t>
  </si>
  <si>
    <t>Liste des points d'accès du SI à l'internet
En cas d'audit: les moyens de protection et règles mises en place, les plages d'adresse IP, racines DNS et les services exposés à l'internet.</t>
  </si>
  <si>
    <t>Il n'y a pas de politique de contrôle de l'accès à internet</t>
  </si>
  <si>
    <t>Les points de connexion entre le SI et l'internet sont identifiés et maitrisés. Des dispositifs de sécurité minimaux (ex : ceux intégrés aux moyens de connexion "box") sont en place et configurés.
(ex : configuration du routeur et du firewall)</t>
  </si>
  <si>
    <t>Les points de connexion entre le SI et l'internet sont identifiés et maîtrisés. Des dispositifs de sécurité dédiés (firewall / proxy) y sont déployés pour se prémunir des attaques.
Le proxy utilise à minima un filtrage par catégorie de sites (ex : sites malveillants)</t>
  </si>
  <si>
    <t>Les points de connexion entre le SI et l'internet sont identifiés et maîtrisés. Des dispositifs de sécurité dédiés y sont déployés pour se prémunir des attaques.
L'ensemble est à l'état de l'art, incluant l'enregistrement des événements (logs), maintenu à jour et formalisé en politiques.
Des alertes automatiques sont configurées et une surveillance est mise en place</t>
  </si>
  <si>
    <t>Sécurité des réseaux sans fils</t>
  </si>
  <si>
    <t xml:space="preserve">Les accès sans fil sont sécurisés.
</t>
  </si>
  <si>
    <t>Les accès sans fil (WIFI) rendent possible l'accès au réseau interne de l'entreprise depuis l’extérieur des locaux et ce à des distances importantes avec des antennes adaptées.
Il convient de:
• S’assurer de la sécurité des réseaux d’accès Wi-Fi (utilisation du mode de chiffrement le plus fort (WPA2 ou 3) et d’une clé robuste) et de la séparation des usages (accès visiteurs permettant uniquement l’accès à Internet / accès employés permettant l’accès au réseau local);
• Utiliser des protocoles réseaux sécurisés dès qu’ils existent;
L'ANSSI publie un catalogue de produits recommandées : https://www.ssi.gouv.fr/uploads/liste-produits-et-services-qualifies.pdf</t>
  </si>
  <si>
    <t>Description de la configuration de sécurité des points d'accès wifi.</t>
  </si>
  <si>
    <t>Les accès sans fil sont disponibles et le mot de passe est accessible à tous</t>
  </si>
  <si>
    <t>L'accès sans fil est disponible avec une séparation des usages (guest et employés). Les mots de passe ne sont pas changés régulièrement.</t>
  </si>
  <si>
    <t>L' accès sans fil est disponible et les accès visiteurs sont activés à la demande avec limitation dans le temps (24h).
Seuls les terminaux identifiés sont autorisés sur le réseau sans fil de l'entreprise. (ex : contrôle des adresse MAC)</t>
  </si>
  <si>
    <t>L'accès sans fil est disponible et déployé selon les préconisations de l'ANSSI sur la sécurisation du WIFI
(ou : pas d'accès sans fil)</t>
  </si>
  <si>
    <t>Support d'informations sensibles</t>
  </si>
  <si>
    <t>Les supports contenant des informations sensibles sont soit chiffrés soit stockés en lieu sûr.
En fin de vie, ces supports sont :
- soit effacés avec la garantie technique de la suppression définitive de ces informations avant leur éventuelle réutilisation;
- soit mis au rebut avec une destruction physique rendant toute réutilisation impossible.</t>
  </si>
  <si>
    <t>Les cas de réutilisation incluent :
- les réutilisations internes à l'entreprise (nouveaux projets);
- la vente ou le don de matériel.
Les supports visés sont les disques durs, internes et externes, les SSD internes et externes, les clés USB, les CDROM/DVD, clé USB, …
Seules des solutions d'effacement sécurisé garantissant la suppression définitive des données doivent être mise en œuvre, voir : https://www.ssi.gouv.fr/entreprise/produits-certifies/produits-certifies-cspn/</t>
  </si>
  <si>
    <t>Description des méthodes et outils d'effacement et de destruction.</t>
  </si>
  <si>
    <t>Il n'y a pas de traitement particulier des supports des informations sensibles.</t>
  </si>
  <si>
    <t>Des outils et des moyens permettant d'assurer la sécurité (stockage, chiffrement, moyens de destruction) sont disponibles</t>
  </si>
  <si>
    <t>les supports contenant des informations sensibles sont stockés en lieu sûr et / ou chiffrés.
En fin de vie, ces supports font l'objet d'un traitement spécifique garantissant l'effacement sécurisé ou la destruction</t>
  </si>
  <si>
    <t>les supports contenant des informations sensibles sont stockés en lieu sûr et / ou chiffrés durant tout leur cycle de vie y compris la maintenance, le changement de destination et leur destruction en fin de vie.
Une traçabilité de la destruction ou effacement des supports concernés est conservée.</t>
  </si>
  <si>
    <t>Protection des équipements mobiles</t>
  </si>
  <si>
    <t>En prévention des risques de sécurité liés aux vols physiques, l'entreprise met en place des mesures de sécurisation des équipements mobiles notamment nomades.</t>
  </si>
  <si>
    <t>Tous les terminaux - ordinateurs, tablettes, smartphones - ou supports mémoire - clés USB, disques ou SSD externes - peuvent être volés. Ils peuvent contenir des données sensibles ou des données d’accès aux SI de l’entreprise, etc.
Les mesures suivantes sont a minima mises en place :
• les utilisateurs de PC sont dotés de moyens de protection physique, par exemple un câble antivol, un filtre de confidentialité, ...
• les données sensibles sont chiffrées sur tous les supports. Par exemple, les mémoires de masse des ordinateurs peuvent être chiffrées grâce à un chiffrement de surface.</t>
  </si>
  <si>
    <t>Liste des mesures de sécurité spécifiques prises pour chaque catégorie d'équipements.</t>
  </si>
  <si>
    <t>Il n'y a pas de politique particulière pour les terminaux nomades</t>
  </si>
  <si>
    <t>Des mesures permettant d'assurer la sécurité des équipements mobiles sont disponibles mais leur usage n'est ni obligatoire ni systématique</t>
  </si>
  <si>
    <t>Tous les terminaux nomades disposent de moyens de protection antivol (si possible) et d'un chiffrement des données.</t>
  </si>
  <si>
    <t>Tous les terminaux nomades disposent de moyens de protection antivol (si possible) et d'un chiffrement des données.
L'ensemble de la démarche est défini par procédure.
La conformité à l'ensemble des recommandations de l'ANSSI (RECOMMANDATIONS SUR LE
NOMADISME NUMÉRIQUE) est évaluée.</t>
  </si>
  <si>
    <t>Accès aux SI</t>
  </si>
  <si>
    <t xml:space="preserve">Les accès distants au SI de l'entreprise sont sécurisés.
</t>
  </si>
  <si>
    <t>L'accès distant au SI de l'entreprise doit être sécurisé par VPN ou dispositif équivalent, et a minima par une authentification forte (MFA : multi-factor authentication, authentification à multiples facteurs)</t>
  </si>
  <si>
    <t>Matériels et configurations d'accès distants mis en œuvre, en particulier authentification.
Les règles d'ouverture du service d'accès à distance aux personnels, sous-traitants, intervenants sur site.
Solutions mises en œuvre d'authentification renforcée (à deux facteurs).</t>
  </si>
  <si>
    <t xml:space="preserve">
Les accès distant au SI de l'entreprise ne sont pas sécurisés</t>
  </si>
  <si>
    <t xml:space="preserve">
Les accès distant au SI de l'entreprise sont sécurisés par VPN ou équivalent</t>
  </si>
  <si>
    <t xml:space="preserve">
Les accès distant au SI de l'entreprise sont sécurisés par VPN ou équivalent et nécessitent une authentification multi-facteurs (MFA)</t>
  </si>
  <si>
    <t xml:space="preserve">Tout équipement se connectant au réseau de l'entreprise doit être maîtrisé ou contrôlé par l'entreprise
</t>
  </si>
  <si>
    <t>L'entreprise met en place des mesures organisationnelles et/ou techniques visant à ce qu'aucun équipement non maîtrisé soit connecté sur le réseau de l'entreprise sans connaissance, autorisation et précaution préalables.
Il s'agit ici de dissuader les utilisateurs de mélanger les usages privés et publics des moyens de l'entreprise. Dans tous les cas, l’utilisation de moyens personnels pour mener des actions d’administration est interdite. Voir :
https://www.cybermalveillance.gouv.fr/tous-nos-contenus/bonnes-pratiques/sécurité-usages-pro-perso</t>
  </si>
  <si>
    <t>Description des mesures organisationnelles et/ou techniques mis en place.</t>
  </si>
  <si>
    <t>Tout matériel est connectable au réseau d'entreprise, y compris les matériels personnels</t>
  </si>
  <si>
    <t>Seuls les terminaux fournis par l'entreprise sont autorisés sur les réseaux de l'entreprise. Les utilisateurs peuvent être administrateurs de leurs postes ou d'un terminal de service. Il existe une charte d'utilisation.</t>
  </si>
  <si>
    <t>Seuls les terminaux fournis par l'entreprise peuvent techniquement se connecter aux réseaux de l'entreprise (ex : contrôle adresse MAC). Les utilisateurs ne sont pas administrateurs mais peuvent avoir accès à un compte local d'administration.
Il existe une charte d'utilisation.</t>
  </si>
  <si>
    <t>Seuls les terminaux fournis par l'entreprise peuvent techniquement se connecter aux réseaux de l'entreprise (ex : 802.1.x), et leurs fonctionnalités sont administrés par l'entreprise
Il existe une charte d'utilisation.</t>
  </si>
  <si>
    <t>MCS</t>
  </si>
  <si>
    <t xml:space="preserve">L'entreprise met en œuvre les correctifs de sécurité publiés par les éditeurs.
Les retards ou les exceptions sont connus et des mesures spécifiques de sécurité viennent les pallier.
</t>
  </si>
  <si>
    <t>Cette exigence s'applique à l'ensemble des SI de l'entreprise y compris les moyens de test et de production.
L'activation des mises à jour automatiques permet de faciliter la gestion du parc . Les éditeurs ou sources étatiques comme le CERT-FR permettent d'avoir des informations sur les mises à jour importantes (CERT-FR : https://www.cert.ssi.gouv.fr).
Les difficultés rencontrées (incompatibilité logicielle ou matérielle empêchant la mise à jour, système déconnecté…), doivent être tracées et le risque contenu.
De plus, une attention pourra être portée à l'obsolescence des logiciels et matériels sous surveillance. Les fournisseurs et éditeurs peuvent fournir les éléments quant aux cycles de vie des produits. Il est vital de ne télécharger des mises à jours que depuis un site officiel de l’éditeur.</t>
  </si>
  <si>
    <t>Description de la démarche de mises à jour des SI et de ses exceptions (par exemple : mise à jour automatique pour tous les postes Windows, sauf ceux qui sont non connectés à Internet où la mise à jour est effectué manuellement tous les 15 jours).
Délai de mises à jour des postes de travail et serveurs Windows après publication des correctifs.
Méthode de veille des vulnérabilités.
Mesures spécifiques mises en place pour les équipements qui ne peuvent être mis à jour.</t>
  </si>
  <si>
    <t>L'entreprise réalise certaines mises à jour, sans que ce soit automatique</t>
  </si>
  <si>
    <t>L'entreprise a configuré, sur les logiciels qui le permettent, des installations automatiques des mises à jour publiées par l'éditeur</t>
  </si>
  <si>
    <t>L'entreprise a un processus formalisé de configuration et de suivi des mises à jour pour l'ensemble de ses SI.</t>
  </si>
  <si>
    <t>L'entreprise a un processus formalisé de configuration et de suivi des mises à jour pour l'ensemble de ses SI.
Ce processus intègre également une surveillance des obsolescence avec des mesures compensatoires (ex : migration anticipée; cloisonnement)</t>
  </si>
  <si>
    <t>Protection Malware</t>
  </si>
  <si>
    <t>L'entreprise met en œuvre un logiciel de protection contre les logiciels malveillants et le configure correctement sur chaque poste de travail et serveurs de l’entreprise.
Le logiciel et ses bases de menaces sont mis à jour sans délai.</t>
  </si>
  <si>
    <t>Les antivirus et antimalware commerciaux proposent une mise à jour automatique et un scan automatique des espaces de stockage : il est indispensable de procéder à l’activation de ces mécanismes dans les paramètres.
D'autres types de solutions comme les EDR (Endpoint Detection and Response) permettent d'apporter une protection supplémentaire contre les menaces.</t>
  </si>
  <si>
    <t>Listes des logiciels anti- malwares installés et la fréquence de mise à jour</t>
  </si>
  <si>
    <t>L'entreprise ne dispose pas d'antivirus ou d'antimalware</t>
  </si>
  <si>
    <t>l'entreprise dispose d'un logiciel de protection sur une partie du parc de terminaux de l'entreprise</t>
  </si>
  <si>
    <t>Tous les SI de l'entreprise sont sécurisés par au moins un logiciel de protection, dont la base antivirale ou règle de détection est en mise à jour automatique</t>
  </si>
  <si>
    <t>la sécurité des SI est assurée par une surveillance multiple (antivirus, EDR, surveillance des flux et des données stockées, ...),  en mise à jour automatique</t>
  </si>
  <si>
    <t xml:space="preserve">La messagerie est sécurisée par des équipements ou des services permettant de réduire drastiquement le nombre et la portée des messages malveillants.
</t>
  </si>
  <si>
    <t>La messagerie est le principal vecteur d’infection du poste de travail, qu’il s’agisse de l’ouverture de pièces jointes (PJ) contenant un code malveillant ou du clic malencontreux sur un lien redirigeant vers un site lui-même malveillant (phishing ou hameçonnage).
Il est nécessaire de mettre en place un filtrage automatique des messages lorsque les PJ sont potentiellement dangereuses (.exe, .zip, .bat par exemple). Ces fonctions sont souvent intégrées aux logiciels anti-virus ou dans les grandes plateformes de messagerie (exemple : gmail, orange).</t>
  </si>
  <si>
    <t>Le dispositif de sécurisation mis en place : passerelle de messagerie (si hébergé en interne) ou nom du fournisseur de service de messagerie</t>
  </si>
  <si>
    <t>L'entreprise utilise un service de messagerie grand public</t>
  </si>
  <si>
    <t xml:space="preserve"> L'entreprise utilise un service de messagerie professionnelle</t>
  </si>
  <si>
    <t>La messagerie professionnelle est sécurisée par des outils (à minima anti spam et antivirus)</t>
  </si>
  <si>
    <t>La messagerie professionnelle est sécurisée par des outils (à minima anti spam et antivirus) et la configuration spécifique (TLS, …) est à l'état de l'art.
Un process est en place pour traiter les alertes des utilisateurs</t>
  </si>
  <si>
    <t>Contrôle d'accès</t>
  </si>
  <si>
    <t>Chaque utilisateur est identifié et authentifié individuellement et chaque utilisateur ne peut accéder qu’aux seules informations, ressources et applications qui lui sont explicitement autorisées.</t>
  </si>
  <si>
    <t>Les informations accessibles à l'utilisateur doivent se limiter à celles qui sont nécessaires à ses tâches.
Les règles de gestion des droits et des accès doivent être définies (par exemple, mise en place de volumes partagés par service (comptabilité, production, bureau d'étude) et affectation des droits des utilisateurs aux seuls volumes qui leur sont nécessaires)
Aucun système ne doit être utilisé sans une authentification préalable. Les systèmes d'exploitation ont, par défaut, des mécanismes pouvant répondre à cette exigence.
Lorsque l'identification/authentification individuelle n'est pas possible des mesures complémentaires doivent être mise en œuvre pour assurer la traçabilité et l'imputabilité des actions (par exemple un cahier de présence).
Les éléments suivants devront être produits et tenus à jour :
• Les procédures d’arrivée, de départ, de changement de fonction et d’attribution / suppression des droits et des comptes
• Une procédure périodique de revue des comptes et des droits d’accès</t>
  </si>
  <si>
    <t>Existence de :
• Procédure d'arrivée (création des comptes);
• Procédure d'attribution et des modification des droits d'accès;
• Procédure de départ d'un utilisateur (suppression des droits, restitution de l’ensemble du matériel qui lui a été mis à disposition,…).</t>
  </si>
  <si>
    <t>Il n'y a pas de politique de gestion des droits utilisateurs</t>
  </si>
  <si>
    <t>Il existe des restrictions d'accès à certaines ressource, application ou informations mais sans politique générale formelle</t>
  </si>
  <si>
    <t>Chaque utilisateur est identifié et authentifié individuellement. L'accès aux informations, ressources et applications est restreint à celles explicitement autorisées.
Les exceptions sont identifiées et gérées spécifiquement</t>
  </si>
  <si>
    <t>Chaque utilisateur est identifié et authentifié individuellement. L'accès aux informations, ressources et applications est restreint à celles explicitement autorisées.
Il existe un processus de revue périodique des comptes et droits utilisateurs
Les exceptions sont identifiées et gérées spécifiquement</t>
  </si>
  <si>
    <t>Authentification</t>
  </si>
  <si>
    <t>Pour assurer une authentification robuste, l'entreprise met en place des règles de gestion des secrets.</t>
  </si>
  <si>
    <t>Les règles de gestion des secrets permettant des authentifications - mots de passe, clés - prennent en compte :
• Leur complexité et leur longueur
• Leur durée de validité
• Leur fréquence de renouvellement
• Les précautions contre la réutilisation des mots de passe lors du renouvellement
• Leur renouvellement en cas de soupçon ou de certitude de compromission.
Les éléments techniques (complexité, durée de validité, stockage, etc) sont paramétrables dans les systèmes d'exploitation.
Ces éléments permettent de garantir que l’élément secret d’un compte n’est connu, accessible en clair ou modifiable que des utilisateurs qui en ont la responsabilité.
Le guide suivant de l'ANSSI peut servir de référence sur ce sujet : https://www.ssi.gouv.fr/uploads/2021/10/anssi-guide-authentification_multifacteur_et_mots_de_passe.pdf</t>
  </si>
  <si>
    <t>Les règles concernant la gestion des secrets.</t>
  </si>
  <si>
    <t>il n'y a pas de politique de gestion des secrets (MdP)</t>
  </si>
  <si>
    <t>Il existe une politique de gestion des secrets mais il n'y a pas de contrainte technique obligeant le respect de cette politique</t>
  </si>
  <si>
    <t>Il existe une politique de gestion des secrets avec une contrainte technique obligeant le respect de cette politique</t>
  </si>
  <si>
    <t>L'entreprise dispose d'un politique de gestion des secrets, implémentée automatiquement et qui respecte des critères reconnus en matière de complexité (ex : guide ANSSI)</t>
  </si>
  <si>
    <t>Mesures physiques</t>
  </si>
  <si>
    <t>L'entreprise contrôle, trace et protège l’accès aux locaux, aux salles serveurs et aux locaux techniques.</t>
  </si>
  <si>
    <t>Ces protections reposent sur des équipements de contrôle d'accès physiques (clés, serrures, lecteurs de cartes, …) et sur des mesures organisationnelles (port permanent du badge, sensibilisation des personnels, etc).</t>
  </si>
  <si>
    <t>Description des moyens de protection mis en place</t>
  </si>
  <si>
    <t>Il n'y a pas de gestion des accès à l'intérieur des sites de l'entreprise</t>
  </si>
  <si>
    <t>Certains locaux sont sécurisés et leur accès est restreint aux seules personnes explicitement autorisées (ex : salle serveur fermée à clef)</t>
  </si>
  <si>
    <t>Tous les locaux de stockage / archivage de données (salles serveurs, sauvegardes, archives) sont sécurisés et leur accès est restreint aux seules personnes explicitement autorisées.
Ces accès sont tracés</t>
  </si>
  <si>
    <t>Tous les locaux de l'entreprise disposent de mesures physiques et organisationnelles de contrôle d'accès (accès restreint et tracé aux seules personnes explicitement autorisées)</t>
  </si>
  <si>
    <t>Les visiteurs doivent être enregistrés lors de leur arrivée dans les locaux de l’entreprise. Ils doivent être accompagnés et surveillés dans tous les locaux où ils pourraient avoir accès aux SI de l'entreprise.</t>
  </si>
  <si>
    <t>le port du badge doit être imposé au moins pour les visiteurs</t>
  </si>
  <si>
    <t>Engagement sur l'honneur et en cas d'audit, accès au registre des visiteurs</t>
  </si>
  <si>
    <t>Il n'y a pas de gestion des accès pour les visiteurs à l'intérieur des sites de l'entreprise et la dimension et les usages de l'entreprise ne permet pas de distinguer clairement les employés des visiteurs.</t>
  </si>
  <si>
    <t>Les visiteurs sont enregistrés à l'arrivée sur site, et peuvent ensuite circuler librement.  La dimension et les usages de l'entreprise ne permet pas de distinguer clairement les employés des visiteurs.</t>
  </si>
  <si>
    <t>Les visiteurs sont enregistrés. Des signes distinctifs (badges, …) permettent aux employés de les identifier</t>
  </si>
  <si>
    <t>Les visiteurs sont enregistrés et leur identité est vérifiée. Des droits de circulation leur sont attribués ou ils sont accompagnés</t>
  </si>
  <si>
    <t>Comptes d’administration</t>
  </si>
  <si>
    <t>Les comptes usuels des utilisateurs n'ont pas de droits d'administration.
L'administration des systèmes est réalisée avec des comptes individuels spécifiques permettant d'identifier de façon irrécusable l'administrateur.</t>
  </si>
  <si>
    <t>Les comptes “Administrateur” permettent de contrôler le SI. Leur compromission est donc extrêmement grave. L'entreprise doit mettre en oeuvre le principe du moindre privilège qui revient à offrir à chacun juste les droits nécessaires à ces actions et rien de plus. L’accès aux comptes à privilèges doit être exclusivement réservés aux personnels qui assurent effectivement des tâches de gestion du SI.
Les mesures suivantes doivent être prises pour séparer les fonctions d'administration des fonctions utilisateur sans privilège :
• le nombre d'administrateurs doit être le plus restreint possible et leur liste revue tous les ans
• L’accès à Internet depuis les postes ou serveurs utilisés pour l’administration du système d’information et pour tous les comptes à privilèges est impossible et interdit;
l'utilisation d'un poste dédié pour les activités d'administration des services de l'entreprise est requis
• Les droits administrateurs sont requis pour installer un logiciel sur un poste de travail ou configurer ce même poste.
Chaque utilisateur du SI doit avoir un compte individualisé ne disposant pas de privilèges administrateur sur son poste de travail. Des solutions permettant de donner des droits administrateurs pour une durée limitée et pour son poste existent.
Tous ces éléments sont configurables dans les systèmes d'exploitation.
Le guide suivant de l'ANSSI détaille cette exigence : https://www.ssi.gouv.fr/administration/guide/securiser-ladministration-des-systemes-dinformation/</t>
  </si>
  <si>
    <t>Nombre d'utilisateurs disposant de droits d'administration et dernière date de revue de cette liste</t>
  </si>
  <si>
    <t>L'entreprise n'a pas mis en place de politique stricte de gestion des droits</t>
  </si>
  <si>
    <t>Chaque utilisateur du SI doit avoir un compte individualisé ne disposant pas de privilèges administrateur sur son poste de travail.
Les droits d'administrateurs sont donnés aux personnels assurant effectivement une gestion du SI ou temporairement (administration locale avec désactivation automatique des droits)</t>
  </si>
  <si>
    <t>Chaque utilisateur du SI doit avoir un compte individualisé ne disposant pas de privilèges administrateur sur son poste de travail. Les droits d'administrateurs sont donnés aux personnels assurant effectivement une gestion du SI.
Les règles d'octroi des droits d'administration font l'objet d'une politique stricte.</t>
  </si>
  <si>
    <t>Chaque utilisateur du SI doit avoir un compte individualisé ne disposant pas de privilèges administrateur sur son poste de travail. Les droits d'administrateurs sont donnés aux personnels assurant effectivement une gestion du SI.
Les règles d'octroi des droits d'administration font l'objet d'une politique stricte.
L'administration des terminaux et SI est réservée à des comptes spécifiques, dont la liste est revue régulièrement.
L'accès à internet pour les comptes à privilèges est impossible et interdit.</t>
  </si>
  <si>
    <t>Gestion des incidents</t>
  </si>
  <si>
    <t>En cas d’incident cyber sur le SI de l’entreprise, une alerte est envoyée à tous les clients (ou partenaires) potentiellement impactés dans le respect du secret des affaires.
Les incidents doivent aussi être remontés à l'ANSSI par les fournisseurs français</t>
  </si>
  <si>
    <t xml:space="preserve">Un incident cyber est tout incident pouvant impacter directement ou indirectement les données ou les systèmes d'Information des clients ou les activités réalisées pour ceux-ci : fuite de données, arrêt de production, problème d'intégrité dans les livraisons, ransomware, … Le point de contact chez les donneurs d'ordre est le CSIRT. L'adresse du CERT FR de l'ANSSI est la suivante : cert-fr@ssi.gouv.fr. En cas d’incident, l’entreprise met en œuvre des moyens adaptés pour procéder à son traitement en s’appuyant si nécessaire sur des prestataires externes. Dans le cas d’incident grave impliquant un traitement par des équipes étatiques, l’entreprise s’engage à leur faciliter l’accès à ses locaux et à leur fournir les informations nécessaires relatives à l’incident.
</t>
  </si>
  <si>
    <t>Engagement de la société  à gérer les incidents</t>
  </si>
  <si>
    <t>L'entreprise n'a pas formalisé de dispositif d'alerte en cas d'incident de cyber sécurité</t>
  </si>
  <si>
    <t>L'entreprise a formalisé un dispositif d'alerte</t>
  </si>
  <si>
    <t xml:space="preserve">L'entreprise dispose d'un plan de gestion des incidents de cybersécurité formalisé intégrant explicitement l'identification des personnels à mobiliser, leur rôle et l'alerte de ses clients.
Dans le cas où l'entreprise possède une connexion avec le SI de son client, elle peut remonter l'alerte en moins de 24h
</t>
  </si>
  <si>
    <t>L'entreprise dispose d'un plan de gestion des incidents de cybersécurité formalisé et testé annuellement intégrant explicitement  l'identification des personnels à mobiliser, leur rôle et  l'alerte de ses clients</t>
  </si>
  <si>
    <t>Sauvegarde et restauration</t>
  </si>
  <si>
    <t>L'entreprise met en place un système de sauvegarde et de restauration des systèmes d'informations afin de pouvoir garantir le cas échéant une reprise rapide de son activité.</t>
  </si>
  <si>
    <t>Pour permettre une reprise rapide de l'activité, ces sauvegardes doivent inclure toutes les données y compris les données de configuration du Systèmes d'information, de tous ses éléments, en particulier celles des postes de travail.
La garantie de l'intégrité et de la disponibilité de ces sauvegardes en cas d'attaque est cruciale pour permettre un redémarrage des activités de l'entreprise. A ce titre, les moyens de sauvegarde doivent être hors système d'information pour échapper à une attaque qui toucherait celui-ci. La règle dite 3-2-1 résume les préconisations : 3 copies des données (les données en production, une copie en ligne, une copie hors ligne), 2 supports différents, 1 hors ligne
Le rythme de sauvegarde doit être fixé au vu et su du volume de données, des capacités de l'entreprise ainsi que de la réglementation à respecter.
Des tests de restauration doivent être menés de manière régulière pour s’assurer que les sauvegardes sont bien utilisables et que le processus de restauration est maîtrisé par l’entreprise.
Le site suivant donne des bonnes pratiques en termes de sauvegarde: www.cybermalveillance.gouv.fr/tous-nos-contenus/bonnes-pratiques/sauvegardes</t>
  </si>
  <si>
    <t>L'existence d'un plan de sauvegarde, existence d'une sauvegarde hors ligne</t>
  </si>
  <si>
    <t>La sauvegarde des informations et données est laissée à l'initiative des salariés ou d'équipes.</t>
  </si>
  <si>
    <t>L'entreprise a au moins un système de sauvegarde automatique qui protège les données sensibles</t>
  </si>
  <si>
    <t>L'entreprise à plusieurs systèmes de sauvegardes avec une indépendance.
Les données sensibles et permettant une reprise rapide sont couvertes</t>
  </si>
  <si>
    <t>Une politique de sauvegarde est établie établissant les données sauvegardées
L'entreprise à un système de sauvegarde qui respecte le principe 3-2-1.
Les procédures de restaurations et reprise existe et sont testées régulièrement.</t>
  </si>
  <si>
    <t>NA</t>
  </si>
  <si>
    <t>Partiellement conforme</t>
  </si>
  <si>
    <t>Conforme</t>
  </si>
  <si>
    <t>exigence</t>
  </si>
  <si>
    <t>res_texte</t>
  </si>
  <si>
    <t>G1</t>
  </si>
  <si>
    <t>G2</t>
  </si>
  <si>
    <t>G3</t>
  </si>
  <si>
    <t>G4</t>
  </si>
  <si>
    <t>G5</t>
  </si>
  <si>
    <t>G6</t>
  </si>
  <si>
    <t>P1</t>
  </si>
  <si>
    <t>P2</t>
  </si>
  <si>
    <t>P3</t>
  </si>
  <si>
    <t>P4</t>
  </si>
  <si>
    <t>P5</t>
  </si>
  <si>
    <t>P6</t>
  </si>
  <si>
    <t>P7</t>
  </si>
  <si>
    <t>P8</t>
  </si>
  <si>
    <t>P9</t>
  </si>
  <si>
    <t>P10</t>
  </si>
  <si>
    <t>P11</t>
  </si>
  <si>
    <t>P12</t>
  </si>
  <si>
    <t>P13</t>
  </si>
  <si>
    <t>D1</t>
  </si>
  <si>
    <t>R1</t>
  </si>
  <si>
    <t>Résultat</t>
  </si>
  <si>
    <t>Attendu</t>
  </si>
  <si>
    <t>Remarque : Afin de rendre l’ensemble évaluable, l’exigence est considérée comme conforme dans le cadre du non applicable. Si non applicable, la justification est obligatoire pour la conformité.</t>
  </si>
  <si>
    <t>GOUV</t>
  </si>
  <si>
    <t>PROT</t>
  </si>
  <si>
    <t>DEF</t>
  </si>
  <si>
    <t>RES</t>
  </si>
  <si>
    <t>Nombre de NA</t>
  </si>
  <si>
    <t>Conformité</t>
  </si>
  <si>
    <t>1-GOUV-1</t>
  </si>
  <si>
    <t>2-GOUV-2</t>
  </si>
  <si>
    <t>3-GOUV-3</t>
  </si>
  <si>
    <t>4-GOUV-4</t>
  </si>
  <si>
    <t>5-GOUV-5</t>
  </si>
  <si>
    <t>6-PROT-1</t>
  </si>
  <si>
    <t>7-PROT-2</t>
  </si>
  <si>
    <t>8-GOUV-6</t>
  </si>
  <si>
    <t>9-PROT-3</t>
  </si>
  <si>
    <t>10-PROT-4</t>
  </si>
  <si>
    <t>11-PROT-5</t>
  </si>
  <si>
    <t>12-PROT-6</t>
  </si>
  <si>
    <t>13-PROT-7</t>
  </si>
  <si>
    <t>14-PROT-8</t>
  </si>
  <si>
    <t>15-PROT-9</t>
  </si>
  <si>
    <t>16-PROT-10</t>
  </si>
  <si>
    <t>17-PROT-11</t>
  </si>
  <si>
    <t>18-PROT-12</t>
  </si>
  <si>
    <t>19-PROT-13</t>
  </si>
  <si>
    <t>20-DEF-1</t>
  </si>
  <si>
    <t>21-RES-1</t>
  </si>
  <si>
    <t>Niveau 1 : Non conforme</t>
  </si>
  <si>
    <t>Niveau 2 : Partiellement conforme</t>
  </si>
  <si>
    <t>Niveau 3 : Conforme</t>
  </si>
  <si>
    <t>Niveau 4 : Conforme +</t>
  </si>
  <si>
    <t>Réponses</t>
  </si>
  <si>
    <t>Référentiel de maturité cyber fondamental</t>
  </si>
  <si>
    <t>Évaluation</t>
  </si>
  <si>
    <t>Conforme +</t>
  </si>
  <si>
    <t>JUSTIFICATION (Obligatoire si NA)</t>
  </si>
  <si>
    <t>Questionnaire d'auto-évaluation - Référentiel de maturité Cyber Fondamental</t>
  </si>
  <si>
    <t>Commentaire</t>
  </si>
  <si>
    <t>Fiche établissement</t>
  </si>
  <si>
    <t>Nom de l'établissement :</t>
  </si>
  <si>
    <t>Adresse de l'établissement :</t>
  </si>
  <si>
    <t>Nom et fonction de l'évaluateur :</t>
  </si>
  <si>
    <t>Date de l'évaluation :</t>
  </si>
  <si>
    <t>Résultats</t>
  </si>
  <si>
    <t>Non applicable</t>
  </si>
  <si>
    <t>Consignes de remplissage : 
1. Veuillez compléter la fiche établissement en renseignant l'ensemble des champs demandés ;
2. Veuillez renseigner pour chaque exigence, le niveau de conformité de votre établissement (colonne M) ;
3. Si l’exigence n’est pas applicable, il est obligatoire d’en justifier la raison (colonne N) ;
4. Veuillez renseigner le commentaire global pour refléter textuellement l’état de la maturité de l’entreprise en supprimant les consignes de remplissage ;
5. Les autres cases ne doivent pas être renseignées ;
6. A l'issue de l'évaluation, les résultats apparaissent sur la droite de la feuille sous la forme d'un graphique ainsi que d'une synthèse.</t>
  </si>
  <si>
    <t>Numéro de SIREN / SIRET :</t>
  </si>
  <si>
    <t>GOUV-1</t>
  </si>
  <si>
    <t>GOUV-2</t>
  </si>
  <si>
    <t>GOUV-3</t>
  </si>
  <si>
    <t>GOUV-4</t>
  </si>
  <si>
    <t>GOUV-5</t>
  </si>
  <si>
    <t>GOUV-6</t>
  </si>
  <si>
    <t>PROT-1</t>
  </si>
  <si>
    <t>PROT-2</t>
  </si>
  <si>
    <t>PROT-3</t>
  </si>
  <si>
    <t>PROT-4</t>
  </si>
  <si>
    <t>PROT-5</t>
  </si>
  <si>
    <t>PROT-6</t>
  </si>
  <si>
    <t>PROT-7</t>
  </si>
  <si>
    <t>PROT-8</t>
  </si>
  <si>
    <t>PROT-9</t>
  </si>
  <si>
    <t>PROT-10</t>
  </si>
  <si>
    <t>PROT-11</t>
  </si>
  <si>
    <t>PROT-12</t>
  </si>
  <si>
    <t>PROT-13</t>
  </si>
  <si>
    <t>DEF-1</t>
  </si>
  <si>
    <t>RES-1</t>
  </si>
  <si>
    <t>Date</t>
  </si>
  <si>
    <t>L’attendu sur fond gris représente les probables prochaines contraintes NIS2</t>
  </si>
  <si>
    <t xml:space="preserve">Les accès distant au SI de l'entreprise sont sécurisés par VPN ou équivalent et nécessitent une authentification multi-facteurs (MFA)
La totalité des flux réseaux passe par les équipements de sécurité de l'entreprise
Une politique encadre l'emploi de l'accès distant ; elle prévoit en particulier des restrictions de fonctionnalités qui s'appliquent aux accès distants
(ou pas d'accès à distance autorisé)
</t>
  </si>
  <si>
    <t>Conformité par Exigence</t>
  </si>
  <si>
    <t>Conformité Exigences</t>
  </si>
  <si>
    <t>NB NA</t>
  </si>
  <si>
    <t>Moyenne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</si>
</sst>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color rgb="FF000000"/>
      <name val="Marianne"/>
      <family val="3"/>
    </font>
    <font>
      <sz val="10"/>
      <color rgb="FF000000"/>
      <name val="Marianne"/>
      <family val="3"/>
    </font>
    <font>
      <b/>
      <sz val="10"/>
      <color rgb="FF000000"/>
      <name val="Marianne"/>
      <family val="3"/>
    </font>
    <font>
      <b/>
      <sz val="10"/>
      <color rgb="FFFFFFFF"/>
      <name val="Marianne"/>
      <family val="3"/>
    </font>
    <font>
      <sz val="10"/>
      <color rgb="FFCC0000"/>
      <name val="Marianne"/>
      <family val="3"/>
    </font>
    <font>
      <sz val="14"/>
      <color rgb="FF000000"/>
      <name val="Marianne"/>
      <family val="3"/>
    </font>
    <font>
      <i/>
      <sz val="10"/>
      <color rgb="FF808080"/>
      <name val="Marianne"/>
      <family val="3"/>
    </font>
    <font>
      <sz val="10"/>
      <color rgb="FF006600"/>
      <name val="Marianne"/>
      <family val="3"/>
    </font>
    <font>
      <sz val="24"/>
      <color rgb="FF000000"/>
      <name val="Marianne"/>
      <family val="3"/>
    </font>
    <font>
      <sz val="16"/>
      <color rgb="FF000000"/>
      <name val="Marianne"/>
      <family val="3"/>
    </font>
    <font>
      <sz val="12"/>
      <color rgb="FF000000"/>
      <name val="Marianne"/>
      <family val="3"/>
    </font>
    <font>
      <u/>
      <sz val="10"/>
      <color rgb="FF0000EE"/>
      <name val="Marianne"/>
      <family val="3"/>
    </font>
    <font>
      <sz val="10"/>
      <color rgb="FF996600"/>
      <name val="Marianne"/>
      <family val="3"/>
    </font>
    <font>
      <sz val="10"/>
      <color rgb="FF333333"/>
      <name val="Marianne"/>
      <family val="3"/>
    </font>
    <font>
      <b/>
      <i/>
      <u/>
      <sz val="10"/>
      <color rgb="FF000000"/>
      <name val="Marianne"/>
      <family val="3"/>
    </font>
    <font>
      <sz val="11"/>
      <color rgb="FF000000"/>
      <name val="Marianne"/>
      <family val="3"/>
    </font>
    <font>
      <sz val="18"/>
      <color theme="0"/>
      <name val="Marianne"/>
      <family val="3"/>
    </font>
    <font>
      <b/>
      <sz val="18"/>
      <color rgb="FF000000"/>
      <name val="Marianne"/>
      <family val="3"/>
    </font>
    <font>
      <b/>
      <sz val="18"/>
      <color theme="0"/>
      <name val="Marianne"/>
      <family val="3"/>
    </font>
    <font>
      <sz val="10"/>
      <color theme="5"/>
      <name val="Marianne"/>
      <family val="3"/>
    </font>
    <font>
      <sz val="8"/>
      <color rgb="FF000000"/>
      <name val="Marianne"/>
      <family val="3"/>
    </font>
    <font>
      <b/>
      <sz val="22"/>
      <color theme="0"/>
      <name val="Marianne"/>
      <family val="3"/>
    </font>
    <font>
      <sz val="22"/>
      <color theme="0"/>
      <name val="Marianne"/>
      <family val="3"/>
    </font>
    <font>
      <b/>
      <sz val="12"/>
      <color rgb="FF000000"/>
      <name val="Marianne"/>
      <family val="3"/>
    </font>
  </fonts>
  <fills count="26">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FFFFD7"/>
        <bgColor rgb="FFFFFFD7"/>
      </patternFill>
    </fill>
    <fill>
      <patternFill patternType="solid">
        <fgColor rgb="FFCCFFCC"/>
        <bgColor rgb="FFCCFFCC"/>
      </patternFill>
    </fill>
    <fill>
      <patternFill patternType="solid">
        <fgColor rgb="FFFFFFCC"/>
        <bgColor rgb="FFFFFFCC"/>
      </patternFill>
    </fill>
    <fill>
      <patternFill patternType="solid">
        <fgColor rgb="FFDEDCE6"/>
        <bgColor rgb="FFDEDCE6"/>
      </patternFill>
    </fill>
    <fill>
      <patternFill patternType="solid">
        <fgColor rgb="FFFFD7D7"/>
        <bgColor rgb="FFFFD7D7"/>
      </patternFill>
    </fill>
    <fill>
      <patternFill patternType="solid">
        <fgColor rgb="FFFFDBB6"/>
        <bgColor rgb="FFFFDBB6"/>
      </patternFill>
    </fill>
    <fill>
      <patternFill patternType="solid">
        <fgColor rgb="FFDDE8CB"/>
        <bgColor rgb="FFDDE8CB"/>
      </patternFill>
    </fill>
    <fill>
      <patternFill patternType="solid">
        <fgColor rgb="FFAFD095"/>
        <bgColor rgb="FFAFD095"/>
      </patternFill>
    </fill>
    <fill>
      <patternFill patternType="solid">
        <fgColor rgb="FFB4C7DC"/>
        <bgColor rgb="FFB4C7DC"/>
      </patternFill>
    </fill>
    <fill>
      <patternFill patternType="solid">
        <fgColor rgb="FFCCCCCC"/>
        <bgColor rgb="FFCCCCCC"/>
      </patternFill>
    </fill>
    <fill>
      <patternFill patternType="solid">
        <fgColor rgb="FFC0C0C0"/>
        <bgColor rgb="FFC0C0C0"/>
      </patternFill>
    </fill>
    <fill>
      <patternFill patternType="solid">
        <fgColor theme="5" tint="0.79998168889431442"/>
        <bgColor rgb="FFFFD7D7"/>
      </patternFill>
    </fill>
    <fill>
      <patternFill patternType="solid">
        <fgColor theme="7" tint="0.79998168889431442"/>
        <bgColor rgb="FFFFDBB6"/>
      </patternFill>
    </fill>
    <fill>
      <patternFill patternType="solid">
        <fgColor theme="9" tint="0.79998168889431442"/>
        <bgColor rgb="FFDDE8CB"/>
      </patternFill>
    </fill>
    <fill>
      <patternFill patternType="solid">
        <fgColor theme="4" tint="0.79998168889431442"/>
        <bgColor rgb="FFAFD095"/>
      </patternFill>
    </fill>
    <fill>
      <patternFill patternType="solid">
        <fgColor theme="3"/>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7">
    <xf numFmtId="0" fontId="0" fillId="0" borderId="0"/>
    <xf numFmtId="0" fontId="13" fillId="9" borderId="2"/>
    <xf numFmtId="0" fontId="2" fillId="0" borderId="0"/>
    <xf numFmtId="0" fontId="3" fillId="2" borderId="0"/>
    <xf numFmtId="0" fontId="3" fillId="3" borderId="0"/>
    <xf numFmtId="0" fontId="2" fillId="4" borderId="0"/>
    <xf numFmtId="0" fontId="4" fillId="5" borderId="0"/>
    <xf numFmtId="0" fontId="3" fillId="6" borderId="0"/>
    <xf numFmtId="49" fontId="5" fillId="7" borderId="1">
      <alignment horizontal="left" vertical="center" wrapText="1"/>
    </xf>
    <xf numFmtId="0" fontId="6" fillId="0" borderId="0"/>
    <xf numFmtId="0" fontId="7" fillId="8" borderId="0"/>
    <xf numFmtId="0" fontId="8" fillId="0" borderId="0"/>
    <xf numFmtId="0" fontId="9" fillId="0" borderId="0"/>
    <xf numFmtId="0" fontId="10" fillId="0" borderId="0"/>
    <xf numFmtId="0" fontId="11" fillId="0" borderId="0"/>
    <xf numFmtId="0" fontId="12" fillId="9" borderId="0"/>
    <xf numFmtId="49" fontId="1" fillId="10" borderId="1">
      <alignment horizontal="center" vertical="center" wrapText="1"/>
    </xf>
    <xf numFmtId="49" fontId="1" fillId="11" borderId="1">
      <alignment horizontal="center" vertical="center" wrapText="1"/>
    </xf>
    <xf numFmtId="49" fontId="1" fillId="12" borderId="1">
      <alignment horizontal="center" vertical="center" wrapText="1"/>
    </xf>
    <xf numFmtId="49" fontId="1" fillId="13" borderId="1">
      <alignment horizontal="center" vertical="center" wrapText="1"/>
    </xf>
    <xf numFmtId="49" fontId="1" fillId="14" borderId="1">
      <alignment horizontal="center" vertical="center" wrapText="1"/>
    </xf>
    <xf numFmtId="0" fontId="14" fillId="0" borderId="0"/>
    <xf numFmtId="0" fontId="1" fillId="0" borderId="0"/>
    <xf numFmtId="49" fontId="15" fillId="15" borderId="0"/>
    <xf numFmtId="49" fontId="15" fillId="4" borderId="0"/>
    <xf numFmtId="0" fontId="1" fillId="0" borderId="0"/>
    <xf numFmtId="0" fontId="4" fillId="0" borderId="0"/>
  </cellStyleXfs>
  <cellXfs count="71">
    <xf numFmtId="0" fontId="0" fillId="0" borderId="0" xfId="0"/>
    <xf numFmtId="0" fontId="0" fillId="0" borderId="0" xfId="0" applyAlignment="1">
      <alignment vertical="center"/>
    </xf>
    <xf numFmtId="49" fontId="0" fillId="0" borderId="0" xfId="0" applyNumberFormat="1" applyAlignment="1">
      <alignment horizontal="center"/>
    </xf>
    <xf numFmtId="0" fontId="0" fillId="0" borderId="0" xfId="0" applyAlignment="1">
      <alignment horizontal="center"/>
    </xf>
    <xf numFmtId="0" fontId="0" fillId="16" borderId="0" xfId="0" applyFill="1" applyAlignment="1">
      <alignment horizontal="center"/>
    </xf>
    <xf numFmtId="0" fontId="0" fillId="17" borderId="0" xfId="0" applyFill="1" applyAlignment="1">
      <alignment horizontal="center"/>
    </xf>
    <xf numFmtId="0" fontId="5" fillId="0" borderId="0" xfId="0" applyFont="1"/>
    <xf numFmtId="49" fontId="0" fillId="0" borderId="0" xfId="0" applyNumberFormat="1"/>
    <xf numFmtId="49" fontId="19" fillId="0" borderId="0" xfId="0" applyNumberFormat="1" applyFont="1" applyAlignment="1">
      <alignment horizontal="center"/>
    </xf>
    <xf numFmtId="0" fontId="0" fillId="0" borderId="0" xfId="0" quotePrefix="1"/>
    <xf numFmtId="2" fontId="0" fillId="0" borderId="0" xfId="0" applyNumberFormat="1"/>
    <xf numFmtId="0" fontId="0" fillId="0" borderId="3" xfId="0" applyBorder="1"/>
    <xf numFmtId="0" fontId="20" fillId="0" borderId="0" xfId="0" applyFont="1"/>
    <xf numFmtId="49" fontId="20" fillId="0" borderId="13" xfId="8" applyNumberFormat="1" applyFont="1" applyFill="1" applyBorder="1" applyAlignment="1">
      <alignment horizontal="left" vertical="center"/>
    </xf>
    <xf numFmtId="49" fontId="20" fillId="0" borderId="15" xfId="8" applyNumberFormat="1" applyFont="1" applyFill="1" applyBorder="1" applyAlignment="1">
      <alignment vertical="center" wrapText="1"/>
    </xf>
    <xf numFmtId="49" fontId="20" fillId="0" borderId="14" xfId="8" applyNumberFormat="1" applyFont="1" applyFill="1" applyBorder="1" applyAlignment="1">
      <alignment vertical="center" wrapText="1"/>
    </xf>
    <xf numFmtId="0" fontId="20" fillId="0" borderId="13" xfId="0" applyFont="1" applyFill="1" applyBorder="1" applyAlignment="1">
      <alignment vertical="center" wrapText="1"/>
    </xf>
    <xf numFmtId="0" fontId="20" fillId="0" borderId="15" xfId="0" applyFont="1" applyFill="1" applyBorder="1" applyAlignment="1">
      <alignment vertical="center" wrapText="1"/>
    </xf>
    <xf numFmtId="0" fontId="20" fillId="0" borderId="14" xfId="0" applyFont="1" applyFill="1" applyBorder="1" applyAlignment="1">
      <alignment vertical="center" wrapText="1"/>
    </xf>
    <xf numFmtId="49" fontId="20" fillId="0" borderId="13" xfId="8" applyFont="1" applyFill="1" applyBorder="1" applyAlignment="1" applyProtection="1">
      <alignment vertical="center" wrapText="1"/>
    </xf>
    <xf numFmtId="49" fontId="20" fillId="0" borderId="15" xfId="8" applyFont="1" applyFill="1" applyBorder="1" applyAlignment="1" applyProtection="1">
      <alignment vertical="center" wrapText="1"/>
    </xf>
    <xf numFmtId="49" fontId="20" fillId="0" borderId="14" xfId="8" applyFont="1" applyFill="1" applyBorder="1" applyAlignment="1" applyProtection="1">
      <alignment vertical="center" wrapText="1"/>
    </xf>
    <xf numFmtId="0" fontId="20" fillId="0" borderId="0" xfId="0" applyFont="1" applyFill="1" applyBorder="1" applyAlignment="1">
      <alignment horizontal="center" vertical="center"/>
    </xf>
    <xf numFmtId="0" fontId="20" fillId="0" borderId="0" xfId="0" applyFont="1" applyFill="1" applyBorder="1" applyAlignment="1"/>
    <xf numFmtId="0" fontId="20" fillId="0" borderId="0" xfId="13" applyFont="1" applyFill="1" applyBorder="1" applyAlignment="1" applyProtection="1">
      <alignment horizontal="center" vertical="center"/>
    </xf>
    <xf numFmtId="0" fontId="20" fillId="0" borderId="0" xfId="13" applyFont="1" applyFill="1" applyAlignment="1" applyProtection="1"/>
    <xf numFmtId="0" fontId="20" fillId="0" borderId="5" xfId="23" applyNumberFormat="1" applyFont="1" applyFill="1" applyBorder="1" applyAlignment="1" applyProtection="1">
      <alignment horizontal="center" vertical="center" wrapText="1"/>
    </xf>
    <xf numFmtId="0" fontId="20" fillId="0" borderId="7" xfId="23" applyNumberFormat="1" applyFont="1" applyFill="1" applyBorder="1" applyAlignment="1" applyProtection="1">
      <alignment horizontal="center" vertical="center" wrapText="1"/>
    </xf>
    <xf numFmtId="0" fontId="20" fillId="0" borderId="0" xfId="0" applyFont="1" applyAlignment="1">
      <alignment wrapText="1"/>
    </xf>
    <xf numFmtId="49" fontId="20" fillId="0" borderId="0" xfId="20" applyFont="1" applyFill="1" applyBorder="1" applyProtection="1">
      <alignment horizontal="center" vertical="center" wrapText="1"/>
    </xf>
    <xf numFmtId="49" fontId="20" fillId="0" borderId="1" xfId="8" applyFont="1" applyFill="1">
      <alignment horizontal="left" vertical="center" wrapText="1"/>
    </xf>
    <xf numFmtId="0" fontId="20" fillId="0" borderId="1" xfId="0" applyFont="1" applyBorder="1" applyAlignment="1">
      <alignment horizontal="left" vertical="center" wrapText="1"/>
    </xf>
    <xf numFmtId="0" fontId="20" fillId="23" borderId="5" xfId="0" applyFont="1" applyFill="1" applyBorder="1" applyAlignment="1">
      <alignment horizontal="center" vertical="center" wrapText="1"/>
    </xf>
    <xf numFmtId="0" fontId="20" fillId="23" borderId="7" xfId="0" applyFont="1" applyFill="1" applyBorder="1" applyAlignment="1">
      <alignment horizontal="center" vertical="center" wrapText="1"/>
    </xf>
    <xf numFmtId="0" fontId="20" fillId="0" borderId="6" xfId="23" applyNumberFormat="1" applyFont="1" applyFill="1" applyBorder="1" applyAlignment="1" applyProtection="1">
      <alignment horizontal="center" vertical="center" wrapText="1"/>
    </xf>
    <xf numFmtId="0" fontId="20" fillId="0" borderId="0" xfId="0" applyFont="1" applyFill="1" applyBorder="1"/>
    <xf numFmtId="0" fontId="20" fillId="0" borderId="1" xfId="23" applyNumberFormat="1" applyFont="1" applyFill="1" applyBorder="1" applyAlignment="1" applyProtection="1">
      <alignment horizontal="left" vertical="center" wrapText="1"/>
    </xf>
    <xf numFmtId="0" fontId="20" fillId="23" borderId="1" xfId="0" applyFont="1" applyFill="1" applyBorder="1" applyAlignment="1">
      <alignment horizontal="left" vertical="center" wrapText="1"/>
    </xf>
    <xf numFmtId="49" fontId="20" fillId="18" borderId="1" xfId="17" applyFont="1" applyFill="1" applyAlignment="1" applyProtection="1">
      <alignment horizontal="left" vertical="center" wrapText="1"/>
    </xf>
    <xf numFmtId="49" fontId="20" fillId="19" borderId="1" xfId="18" applyFont="1" applyFill="1" applyAlignment="1" applyProtection="1">
      <alignment horizontal="left" vertical="center" wrapText="1"/>
    </xf>
    <xf numFmtId="49" fontId="20" fillId="20" borderId="1" xfId="19" applyFont="1" applyFill="1" applyAlignment="1" applyProtection="1">
      <alignment horizontal="left" vertical="center" wrapText="1"/>
    </xf>
    <xf numFmtId="49" fontId="20" fillId="21" borderId="1" xfId="20" applyFont="1" applyFill="1" applyBorder="1" applyAlignment="1" applyProtection="1">
      <alignment horizontal="left" vertical="center" wrapText="1"/>
    </xf>
    <xf numFmtId="0" fontId="23" fillId="24" borderId="4" xfId="13" applyFont="1" applyFill="1" applyBorder="1" applyAlignment="1" applyProtection="1">
      <alignment horizontal="center" vertical="center"/>
    </xf>
    <xf numFmtId="0" fontId="23" fillId="24" borderId="7" xfId="13" applyFont="1" applyFill="1" applyBorder="1" applyAlignment="1" applyProtection="1">
      <alignment horizontal="center" vertical="center"/>
    </xf>
    <xf numFmtId="0" fontId="23" fillId="24" borderId="1" xfId="13" applyFont="1" applyFill="1" applyBorder="1" applyAlignment="1" applyProtection="1">
      <alignment horizontal="center" vertical="center"/>
    </xf>
    <xf numFmtId="0" fontId="0" fillId="0" borderId="0" xfId="0" applyAlignment="1">
      <alignment horizontal="right"/>
    </xf>
    <xf numFmtId="2" fontId="0" fillId="0" borderId="3" xfId="0" applyNumberFormat="1" applyBorder="1"/>
    <xf numFmtId="49" fontId="0" fillId="0" borderId="3" xfId="0" applyNumberFormat="1" applyBorder="1"/>
    <xf numFmtId="0" fontId="18" fillId="22" borderId="0" xfId="0" applyFont="1" applyFill="1" applyBorder="1" applyAlignment="1">
      <alignment horizontal="center" vertical="center"/>
    </xf>
    <xf numFmtId="0" fontId="18" fillId="22" borderId="0" xfId="0" applyFont="1" applyFill="1" applyAlignment="1"/>
    <xf numFmtId="0" fontId="16" fillId="22" borderId="0" xfId="0" applyFont="1" applyFill="1" applyBorder="1" applyAlignment="1">
      <alignment horizontal="center" vertical="center"/>
    </xf>
    <xf numFmtId="0" fontId="16" fillId="22" borderId="0" xfId="0" applyFont="1" applyFill="1" applyAlignment="1"/>
    <xf numFmtId="0" fontId="21" fillId="22" borderId="8" xfId="11" applyFont="1" applyFill="1" applyBorder="1" applyAlignment="1" applyProtection="1">
      <alignment horizontal="center" vertical="center"/>
    </xf>
    <xf numFmtId="0" fontId="22" fillId="22" borderId="9" xfId="0" applyFont="1" applyFill="1" applyBorder="1" applyAlignment="1">
      <alignment horizontal="center" vertical="center"/>
    </xf>
    <xf numFmtId="0" fontId="22" fillId="22" borderId="10" xfId="0" applyFont="1" applyFill="1" applyBorder="1" applyAlignment="1">
      <alignment horizontal="center" vertical="center"/>
    </xf>
    <xf numFmtId="0" fontId="17" fillId="24" borderId="11" xfId="12" applyFont="1" applyFill="1" applyBorder="1" applyAlignment="1" applyProtection="1">
      <alignment horizontal="center" vertical="center" wrapText="1"/>
    </xf>
    <xf numFmtId="0" fontId="17" fillId="24" borderId="11" xfId="0" applyFont="1" applyFill="1" applyBorder="1" applyAlignment="1"/>
    <xf numFmtId="0" fontId="17" fillId="24" borderId="3" xfId="0" applyFont="1" applyFill="1" applyBorder="1" applyAlignment="1"/>
    <xf numFmtId="0" fontId="20" fillId="25" borderId="11" xfId="12" applyFont="1" applyFill="1" applyBorder="1" applyAlignment="1" applyProtection="1">
      <alignment horizontal="left" vertical="center" wrapText="1"/>
    </xf>
    <xf numFmtId="0" fontId="20" fillId="25" borderId="11" xfId="0" applyFont="1" applyFill="1" applyBorder="1" applyAlignment="1">
      <alignment horizontal="left" vertical="center"/>
    </xf>
    <xf numFmtId="0" fontId="20" fillId="25" borderId="3" xfId="0" applyFont="1" applyFill="1" applyBorder="1" applyAlignment="1">
      <alignment horizontal="left" vertical="center"/>
    </xf>
    <xf numFmtId="0" fontId="23" fillId="24" borderId="11" xfId="12" applyFont="1" applyFill="1" applyBorder="1" applyAlignment="1" applyProtection="1">
      <alignment horizontal="center" vertical="center" wrapText="1"/>
    </xf>
    <xf numFmtId="0" fontId="23" fillId="24" borderId="11" xfId="0" applyFont="1" applyFill="1" applyBorder="1" applyAlignment="1">
      <alignment horizontal="center" vertical="center" wrapText="1"/>
    </xf>
    <xf numFmtId="0" fontId="23" fillId="24" borderId="12" xfId="12" applyFont="1" applyFill="1" applyBorder="1" applyAlignment="1" applyProtection="1">
      <alignment horizontal="center"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 xfId="0" applyFont="1" applyFill="1" applyBorder="1" applyAlignment="1">
      <alignment horizontal="center" vertical="center"/>
    </xf>
    <xf numFmtId="0" fontId="10" fillId="0" borderId="3" xfId="0" applyFont="1" applyBorder="1" applyAlignment="1">
      <alignment vertical="center"/>
    </xf>
    <xf numFmtId="0" fontId="20" fillId="0" borderId="11" xfId="12" applyFont="1" applyFill="1" applyBorder="1" applyAlignment="1" applyProtection="1">
      <alignment horizontal="center" vertical="center" wrapText="1"/>
    </xf>
    <xf numFmtId="0" fontId="20" fillId="0" borderId="11" xfId="0" applyFont="1" applyBorder="1" applyAlignment="1"/>
    <xf numFmtId="0" fontId="20" fillId="0" borderId="3" xfId="0" applyFont="1" applyBorder="1" applyAlignment="1"/>
  </cellXfs>
  <cellStyles count="27">
    <cellStyle name="Accent" xfId="2"/>
    <cellStyle name="Accent 1" xfId="3"/>
    <cellStyle name="Accent 2" xfId="4"/>
    <cellStyle name="Accent 3" xfId="5"/>
    <cellStyle name="Bad" xfId="6"/>
    <cellStyle name="Error" xfId="7"/>
    <cellStyle name="Fond Jaune" xfId="8"/>
    <cellStyle name="Footnote" xfId="9"/>
    <cellStyle name="Good" xfId="10"/>
    <cellStyle name="Heading" xfId="11"/>
    <cellStyle name="Heading 1" xfId="12"/>
    <cellStyle name="Heading 2" xfId="13"/>
    <cellStyle name="Hyperlink" xfId="14"/>
    <cellStyle name="Neutral" xfId="15"/>
    <cellStyle name="Normal" xfId="0" builtinId="0" customBuiltin="1"/>
    <cellStyle name="Note" xfId="1" builtinId="10" customBuiltin="1"/>
    <cellStyle name="Note0_Non_Applicable" xfId="16"/>
    <cellStyle name="Note1_Non_conforme" xfId="17"/>
    <cellStyle name="Note2_Partiellement_conforme" xfId="18"/>
    <cellStyle name="Note3_Conforme" xfId="19"/>
    <cellStyle name="Note4_Depassee" xfId="20"/>
    <cellStyle name="Result" xfId="21"/>
    <cellStyle name="Status" xfId="22"/>
    <cellStyle name="Suivi de ligne - Bleu" xfId="23"/>
    <cellStyle name="Suivi de ligne - Gris" xfId="24"/>
    <cellStyle name="Text" xfId="25"/>
    <cellStyle name="Warning" xfId="26"/>
  </cellStyles>
  <dxfs count="5">
    <dxf>
      <font>
        <color theme="4" tint="-0.24994659260841701"/>
      </font>
      <numFmt numFmtId="30" formatCode="@"/>
      <fill>
        <patternFill patternType="solid">
          <fgColor rgb="FFAFD095"/>
          <bgColor theme="4" tint="0.59996337778862885"/>
        </patternFill>
      </fill>
      <border>
        <left style="thin">
          <color rgb="FF000000"/>
        </left>
        <right style="thin">
          <color rgb="FF000000"/>
        </right>
        <top style="thin">
          <color rgb="FF000000"/>
        </top>
        <bottom style="thin">
          <color rgb="FF000000"/>
        </bottom>
      </border>
    </dxf>
    <dxf>
      <font>
        <color theme="9"/>
      </font>
      <numFmt numFmtId="30" formatCode="@"/>
      <fill>
        <patternFill patternType="solid">
          <fgColor rgb="FFDDE8CB"/>
          <bgColor theme="9" tint="0.59996337778862885"/>
        </patternFill>
      </fill>
      <border>
        <left style="thin">
          <color rgb="FF000000"/>
        </left>
        <right style="thin">
          <color rgb="FF000000"/>
        </right>
        <top style="thin">
          <color rgb="FF000000"/>
        </top>
        <bottom style="thin">
          <color rgb="FF000000"/>
        </bottom>
      </border>
    </dxf>
    <dxf>
      <font>
        <color theme="7" tint="-0.499984740745262"/>
      </font>
      <numFmt numFmtId="30" formatCode="@"/>
      <fill>
        <patternFill patternType="solid">
          <fgColor rgb="FFFFDBB6"/>
          <bgColor theme="7" tint="0.79998168889431442"/>
        </patternFill>
      </fill>
      <border>
        <left style="thin">
          <color rgb="FF000000"/>
        </left>
        <right style="thin">
          <color rgb="FF000000"/>
        </right>
        <top style="thin">
          <color rgb="FF000000"/>
        </top>
        <bottom style="thin">
          <color rgb="FF000000"/>
        </bottom>
      </border>
    </dxf>
    <dxf>
      <font>
        <color rgb="FFFF0000"/>
      </font>
      <numFmt numFmtId="30" formatCode="@"/>
      <fill>
        <patternFill patternType="solid">
          <fgColor rgb="FFFFD7D7"/>
          <bgColor theme="5" tint="0.79998168889431442"/>
        </patternFill>
      </fill>
      <border>
        <left style="thin">
          <color rgb="FF000000"/>
        </left>
        <right style="thin">
          <color rgb="FF000000"/>
        </right>
        <top style="thin">
          <color rgb="FF000000"/>
        </top>
        <bottom style="thin">
          <color rgb="FF000000"/>
        </bottom>
      </border>
    </dxf>
    <dxf>
      <font>
        <strike val="0"/>
        <color auto="1"/>
      </font>
      <numFmt numFmtId="30" formatCode="@"/>
      <fill>
        <patternFill patternType="none">
          <fgColor indexed="64"/>
          <bgColor auto="1"/>
        </patternFill>
      </fill>
      <border>
        <left style="thin">
          <color rgb="FF000000"/>
        </left>
        <right style="thin">
          <color rgb="FF000000"/>
        </right>
        <top style="thin">
          <color rgb="FF000000"/>
        </top>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_calculs!$A$10</c:f>
              <c:strCache>
                <c:ptCount val="1"/>
                <c:pt idx="0">
                  <c:v>Résultat</c:v>
                </c:pt>
              </c:strCache>
            </c:strRef>
          </c:tx>
          <c:spPr>
            <a:ln w="28575" cap="rnd">
              <a:solidFill>
                <a:schemeClr val="accent1"/>
              </a:solidFill>
              <a:round/>
            </a:ln>
            <a:effectLst/>
          </c:spPr>
          <c:marker>
            <c:symbol val="none"/>
          </c:marker>
          <c:cat>
            <c:strRef>
              <c:f>_calculs!$B$9:$V$9</c:f>
              <c:strCache>
                <c:ptCount val="21"/>
                <c:pt idx="0">
                  <c:v>G1</c:v>
                </c:pt>
                <c:pt idx="1">
                  <c:v>G2</c:v>
                </c:pt>
                <c:pt idx="2">
                  <c:v>G3</c:v>
                </c:pt>
                <c:pt idx="3">
                  <c:v>G4</c:v>
                </c:pt>
                <c:pt idx="4">
                  <c:v>G5</c:v>
                </c:pt>
                <c:pt idx="5">
                  <c:v>G6</c:v>
                </c:pt>
                <c:pt idx="6">
                  <c:v>P1</c:v>
                </c:pt>
                <c:pt idx="7">
                  <c:v>P2</c:v>
                </c:pt>
                <c:pt idx="8">
                  <c:v>P3</c:v>
                </c:pt>
                <c:pt idx="9">
                  <c:v>P4</c:v>
                </c:pt>
                <c:pt idx="10">
                  <c:v>P5</c:v>
                </c:pt>
                <c:pt idx="11">
                  <c:v>P6</c:v>
                </c:pt>
                <c:pt idx="12">
                  <c:v>P7</c:v>
                </c:pt>
                <c:pt idx="13">
                  <c:v>P8</c:v>
                </c:pt>
                <c:pt idx="14">
                  <c:v>P9</c:v>
                </c:pt>
                <c:pt idx="15">
                  <c:v>P10</c:v>
                </c:pt>
                <c:pt idx="16">
                  <c:v>P11</c:v>
                </c:pt>
                <c:pt idx="17">
                  <c:v>P12</c:v>
                </c:pt>
                <c:pt idx="18">
                  <c:v>P13</c:v>
                </c:pt>
                <c:pt idx="19">
                  <c:v>D1</c:v>
                </c:pt>
                <c:pt idx="20">
                  <c:v>R1</c:v>
                </c:pt>
              </c:strCache>
            </c:strRef>
          </c:cat>
          <c:val>
            <c:numRef>
              <c:f>_calculs!$B$10:$V$10</c:f>
              <c:numCache>
                <c:formatCode>General</c:formatCode>
                <c:ptCount val="2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val>
          <c:extLst>
            <c:ext xmlns:c16="http://schemas.microsoft.com/office/drawing/2014/chart" uri="{C3380CC4-5D6E-409C-BE32-E72D297353CC}">
              <c16:uniqueId val="{00000000-B9F3-41F6-B6B9-9B9A36E0FBE6}"/>
            </c:ext>
          </c:extLst>
        </c:ser>
        <c:ser>
          <c:idx val="1"/>
          <c:order val="1"/>
          <c:tx>
            <c:strRef>
              <c:f>_calculs!$A$11</c:f>
              <c:strCache>
                <c:ptCount val="1"/>
                <c:pt idx="0">
                  <c:v>Attendu</c:v>
                </c:pt>
              </c:strCache>
            </c:strRef>
          </c:tx>
          <c:spPr>
            <a:ln w="28575" cap="rnd">
              <a:solidFill>
                <a:schemeClr val="accent2"/>
              </a:solidFill>
              <a:round/>
            </a:ln>
            <a:effectLst/>
          </c:spPr>
          <c:marker>
            <c:symbol val="none"/>
          </c:marker>
          <c:cat>
            <c:strRef>
              <c:f>_calculs!$B$9:$V$9</c:f>
              <c:strCache>
                <c:ptCount val="21"/>
                <c:pt idx="0">
                  <c:v>G1</c:v>
                </c:pt>
                <c:pt idx="1">
                  <c:v>G2</c:v>
                </c:pt>
                <c:pt idx="2">
                  <c:v>G3</c:v>
                </c:pt>
                <c:pt idx="3">
                  <c:v>G4</c:v>
                </c:pt>
                <c:pt idx="4">
                  <c:v>G5</c:v>
                </c:pt>
                <c:pt idx="5">
                  <c:v>G6</c:v>
                </c:pt>
                <c:pt idx="6">
                  <c:v>P1</c:v>
                </c:pt>
                <c:pt idx="7">
                  <c:v>P2</c:v>
                </c:pt>
                <c:pt idx="8">
                  <c:v>P3</c:v>
                </c:pt>
                <c:pt idx="9">
                  <c:v>P4</c:v>
                </c:pt>
                <c:pt idx="10">
                  <c:v>P5</c:v>
                </c:pt>
                <c:pt idx="11">
                  <c:v>P6</c:v>
                </c:pt>
                <c:pt idx="12">
                  <c:v>P7</c:v>
                </c:pt>
                <c:pt idx="13">
                  <c:v>P8</c:v>
                </c:pt>
                <c:pt idx="14">
                  <c:v>P9</c:v>
                </c:pt>
                <c:pt idx="15">
                  <c:v>P10</c:v>
                </c:pt>
                <c:pt idx="16">
                  <c:v>P11</c:v>
                </c:pt>
                <c:pt idx="17">
                  <c:v>P12</c:v>
                </c:pt>
                <c:pt idx="18">
                  <c:v>P13</c:v>
                </c:pt>
                <c:pt idx="19">
                  <c:v>D1</c:v>
                </c:pt>
                <c:pt idx="20">
                  <c:v>R1</c:v>
                </c:pt>
              </c:strCache>
            </c:strRef>
          </c:cat>
          <c:val>
            <c:numRef>
              <c:f>_calculs!$B$11:$V$11</c:f>
              <c:numCache>
                <c:formatCode>General</c:formatCode>
                <c:ptCount val="21"/>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numCache>
            </c:numRef>
          </c:val>
          <c:extLst>
            <c:ext xmlns:c16="http://schemas.microsoft.com/office/drawing/2014/chart" uri="{C3380CC4-5D6E-409C-BE32-E72D297353CC}">
              <c16:uniqueId val="{00000001-B9F3-41F6-B6B9-9B9A36E0FBE6}"/>
            </c:ext>
          </c:extLst>
        </c:ser>
        <c:dLbls>
          <c:showLegendKey val="0"/>
          <c:showVal val="0"/>
          <c:showCatName val="0"/>
          <c:showSerName val="0"/>
          <c:showPercent val="0"/>
          <c:showBubbleSize val="0"/>
        </c:dLbls>
        <c:axId val="772699840"/>
        <c:axId val="772700496"/>
      </c:radarChart>
      <c:catAx>
        <c:axId val="772699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72700496"/>
        <c:crosses val="autoZero"/>
        <c:auto val="1"/>
        <c:lblAlgn val="ctr"/>
        <c:lblOffset val="100"/>
        <c:noMultiLvlLbl val="0"/>
      </c:catAx>
      <c:valAx>
        <c:axId val="7727004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7269984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440750</xdr:colOff>
      <xdr:row>5</xdr:row>
      <xdr:rowOff>313463</xdr:rowOff>
    </xdr:from>
    <xdr:to>
      <xdr:col>3</xdr:col>
      <xdr:colOff>979697</xdr:colOff>
      <xdr:row>5</xdr:row>
      <xdr:rowOff>798424</xdr:rowOff>
    </xdr:to>
    <xdr:grpSp>
      <xdr:nvGrpSpPr>
        <xdr:cNvPr id="2" name="Group 10">
          <a:extLst>
            <a:ext uri="{FF2B5EF4-FFF2-40B4-BE49-F238E27FC236}">
              <a16:creationId xmlns:a16="http://schemas.microsoft.com/office/drawing/2014/main" id="{B7CF6F33-6B63-4DD4-B66A-AA4A445DF051}"/>
            </a:ext>
          </a:extLst>
        </xdr:cNvPr>
        <xdr:cNvGrpSpPr>
          <a:grpSpLocks noChangeAspect="1"/>
        </xdr:cNvGrpSpPr>
      </xdr:nvGrpSpPr>
      <xdr:grpSpPr>
        <a:xfrm rot="20905796">
          <a:off x="2171125" y="4798151"/>
          <a:ext cx="538947" cy="484961"/>
          <a:chOff x="2986063" y="1898790"/>
          <a:chExt cx="4197624" cy="3913746"/>
        </a:xfrm>
        <a:solidFill>
          <a:schemeClr val="tx2">
            <a:lumMod val="50000"/>
          </a:schemeClr>
        </a:solidFill>
      </xdr:grpSpPr>
      <xdr:grpSp>
        <xdr:nvGrpSpPr>
          <xdr:cNvPr id="3" name="Group 3">
            <a:extLst>
              <a:ext uri="{FF2B5EF4-FFF2-40B4-BE49-F238E27FC236}">
                <a16:creationId xmlns:a16="http://schemas.microsoft.com/office/drawing/2014/main" id="{D8F035F9-17BD-4763-B205-A49315DAA24B}"/>
              </a:ext>
            </a:extLst>
          </xdr:cNvPr>
          <xdr:cNvGrpSpPr/>
        </xdr:nvGrpSpPr>
        <xdr:grpSpPr>
          <a:xfrm rot="16200000">
            <a:off x="3172844" y="1788767"/>
            <a:ext cx="3900819" cy="4120866"/>
            <a:chOff x="3643638" y="3459163"/>
            <a:chExt cx="2108200" cy="2227126"/>
          </a:xfrm>
          <a:grpFill/>
        </xdr:grpSpPr>
        <xdr:sp macro="" textlink="">
          <xdr:nvSpPr>
            <xdr:cNvPr id="5" name="Rectangle 4">
              <a:extLst>
                <a:ext uri="{FF2B5EF4-FFF2-40B4-BE49-F238E27FC236}">
                  <a16:creationId xmlns:a16="http://schemas.microsoft.com/office/drawing/2014/main" id="{DB1640B5-EF54-4C7D-BE47-084F45C2F862}"/>
                </a:ext>
              </a:extLst>
            </xdr:cNvPr>
            <xdr:cNvSpPr/>
          </xdr:nvSpPr>
          <xdr:spPr>
            <a:xfrm rot="2700000">
              <a:off x="3841095" y="4474516"/>
              <a:ext cx="2026170" cy="3973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685800" rtl="0" eaLnBrk="1" latinLnBrk="0" hangingPunct="1">
                <a:defRPr sz="1350" kern="1200">
                  <a:solidFill>
                    <a:schemeClr val="lt1"/>
                  </a:solidFill>
                  <a:latin typeface="+mn-lt"/>
                  <a:ea typeface="+mn-ea"/>
                  <a:cs typeface="+mn-cs"/>
                </a:defRPr>
              </a:lvl1pPr>
              <a:lvl2pPr marL="342900" algn="l" defTabSz="685800" rtl="0" eaLnBrk="1" latinLnBrk="0" hangingPunct="1">
                <a:defRPr sz="1350" kern="1200">
                  <a:solidFill>
                    <a:schemeClr val="lt1"/>
                  </a:solidFill>
                  <a:latin typeface="+mn-lt"/>
                  <a:ea typeface="+mn-ea"/>
                  <a:cs typeface="+mn-cs"/>
                </a:defRPr>
              </a:lvl2pPr>
              <a:lvl3pPr marL="685800" algn="l" defTabSz="685800" rtl="0" eaLnBrk="1" latinLnBrk="0" hangingPunct="1">
                <a:defRPr sz="1350" kern="1200">
                  <a:solidFill>
                    <a:schemeClr val="lt1"/>
                  </a:solidFill>
                  <a:latin typeface="+mn-lt"/>
                  <a:ea typeface="+mn-ea"/>
                  <a:cs typeface="+mn-cs"/>
                </a:defRPr>
              </a:lvl3pPr>
              <a:lvl4pPr marL="1028700" algn="l" defTabSz="685800" rtl="0" eaLnBrk="1" latinLnBrk="0" hangingPunct="1">
                <a:defRPr sz="1350" kern="1200">
                  <a:solidFill>
                    <a:schemeClr val="lt1"/>
                  </a:solidFill>
                  <a:latin typeface="+mn-lt"/>
                  <a:ea typeface="+mn-ea"/>
                  <a:cs typeface="+mn-cs"/>
                </a:defRPr>
              </a:lvl4pPr>
              <a:lvl5pPr marL="1371600" algn="l" defTabSz="685800" rtl="0" eaLnBrk="1" latinLnBrk="0" hangingPunct="1">
                <a:defRPr sz="1350" kern="1200">
                  <a:solidFill>
                    <a:schemeClr val="lt1"/>
                  </a:solidFill>
                  <a:latin typeface="+mn-lt"/>
                  <a:ea typeface="+mn-ea"/>
                  <a:cs typeface="+mn-cs"/>
                </a:defRPr>
              </a:lvl5pPr>
              <a:lvl6pPr marL="1714500" algn="l" defTabSz="685800" rtl="0" eaLnBrk="1" latinLnBrk="0" hangingPunct="1">
                <a:defRPr sz="1350" kern="1200">
                  <a:solidFill>
                    <a:schemeClr val="lt1"/>
                  </a:solidFill>
                  <a:latin typeface="+mn-lt"/>
                  <a:ea typeface="+mn-ea"/>
                  <a:cs typeface="+mn-cs"/>
                </a:defRPr>
              </a:lvl6pPr>
              <a:lvl7pPr marL="2057400" algn="l" defTabSz="685800" rtl="0" eaLnBrk="1" latinLnBrk="0" hangingPunct="1">
                <a:defRPr sz="1350" kern="1200">
                  <a:solidFill>
                    <a:schemeClr val="lt1"/>
                  </a:solidFill>
                  <a:latin typeface="+mn-lt"/>
                  <a:ea typeface="+mn-ea"/>
                  <a:cs typeface="+mn-cs"/>
                </a:defRPr>
              </a:lvl7pPr>
              <a:lvl8pPr marL="2400300" algn="l" defTabSz="685800" rtl="0" eaLnBrk="1" latinLnBrk="0" hangingPunct="1">
                <a:defRPr sz="1350" kern="1200">
                  <a:solidFill>
                    <a:schemeClr val="lt1"/>
                  </a:solidFill>
                  <a:latin typeface="+mn-lt"/>
                  <a:ea typeface="+mn-ea"/>
                  <a:cs typeface="+mn-cs"/>
                </a:defRPr>
              </a:lvl8pPr>
              <a:lvl9pPr marL="2743200" algn="l" defTabSz="685800" rtl="0" eaLnBrk="1" latinLnBrk="0" hangingPunct="1">
                <a:defRPr sz="135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srgbClr val="FFFFFF"/>
                </a:solidFill>
                <a:effectLst/>
                <a:uLnTx/>
                <a:uFillTx/>
                <a:latin typeface="Calibri" panose="020F0502020204030204"/>
                <a:ea typeface="+mn-ea"/>
                <a:cs typeface="+mn-cs"/>
              </a:endParaRPr>
            </a:p>
          </xdr:txBody>
        </xdr:sp>
        <xdr:sp macro="" textlink="">
          <xdr:nvSpPr>
            <xdr:cNvPr id="6" name="Freeform 15">
              <a:extLst>
                <a:ext uri="{FF2B5EF4-FFF2-40B4-BE49-F238E27FC236}">
                  <a16:creationId xmlns:a16="http://schemas.microsoft.com/office/drawing/2014/main" id="{219CE6CD-7AD3-4F42-81EA-766BFA84FF85}"/>
                </a:ext>
              </a:extLst>
            </xdr:cNvPr>
            <xdr:cNvSpPr>
              <a:spLocks noEditPoints="1"/>
            </xdr:cNvSpPr>
          </xdr:nvSpPr>
          <xdr:spPr bwMode="auto">
            <a:xfrm>
              <a:off x="3643638" y="3459163"/>
              <a:ext cx="2108200" cy="2162175"/>
            </a:xfrm>
            <a:custGeom>
              <a:avLst/>
              <a:gdLst>
                <a:gd name="T0" fmla="*/ 54 w 663"/>
                <a:gd name="T1" fmla="*/ 111 h 679"/>
                <a:gd name="T2" fmla="*/ 93 w 663"/>
                <a:gd name="T3" fmla="*/ 193 h 679"/>
                <a:gd name="T4" fmla="*/ 102 w 663"/>
                <a:gd name="T5" fmla="*/ 211 h 679"/>
                <a:gd name="T6" fmla="*/ 514 w 663"/>
                <a:gd name="T7" fmla="*/ 623 h 679"/>
                <a:gd name="T8" fmla="*/ 592 w 663"/>
                <a:gd name="T9" fmla="*/ 649 h 679"/>
                <a:gd name="T10" fmla="*/ 644 w 663"/>
                <a:gd name="T11" fmla="*/ 597 h 679"/>
                <a:gd name="T12" fmla="*/ 645 w 663"/>
                <a:gd name="T13" fmla="*/ 535 h 679"/>
                <a:gd name="T14" fmla="*/ 217 w 663"/>
                <a:gd name="T15" fmla="*/ 107 h 679"/>
                <a:gd name="T16" fmla="*/ 207 w 663"/>
                <a:gd name="T17" fmla="*/ 99 h 679"/>
                <a:gd name="T18" fmla="*/ 188 w 663"/>
                <a:gd name="T19" fmla="*/ 89 h 679"/>
                <a:gd name="T20" fmla="*/ 124 w 663"/>
                <a:gd name="T21" fmla="*/ 59 h 679"/>
                <a:gd name="T22" fmla="*/ 61 w 663"/>
                <a:gd name="T23" fmla="*/ 29 h 679"/>
                <a:gd name="T24" fmla="*/ 4 w 663"/>
                <a:gd name="T25" fmla="*/ 1 h 679"/>
                <a:gd name="T26" fmla="*/ 0 w 663"/>
                <a:gd name="T27" fmla="*/ 0 h 679"/>
                <a:gd name="T28" fmla="*/ 33 w 663"/>
                <a:gd name="T29" fmla="*/ 68 h 679"/>
                <a:gd name="T30" fmla="*/ 54 w 663"/>
                <a:gd name="T31" fmla="*/ 111 h 679"/>
                <a:gd name="T32" fmla="*/ 579 w 663"/>
                <a:gd name="T33" fmla="*/ 499 h 679"/>
                <a:gd name="T34" fmla="*/ 629 w 663"/>
                <a:gd name="T35" fmla="*/ 550 h 679"/>
                <a:gd name="T36" fmla="*/ 630 w 663"/>
                <a:gd name="T37" fmla="*/ 582 h 679"/>
                <a:gd name="T38" fmla="*/ 582 w 663"/>
                <a:gd name="T39" fmla="*/ 629 h 679"/>
                <a:gd name="T40" fmla="*/ 552 w 663"/>
                <a:gd name="T41" fmla="*/ 630 h 679"/>
                <a:gd name="T42" fmla="*/ 487 w 663"/>
                <a:gd name="T43" fmla="*/ 565 h 679"/>
                <a:gd name="T44" fmla="*/ 485 w 663"/>
                <a:gd name="T45" fmla="*/ 563 h 679"/>
                <a:gd name="T46" fmla="*/ 563 w 663"/>
                <a:gd name="T47" fmla="*/ 484 h 679"/>
                <a:gd name="T48" fmla="*/ 579 w 663"/>
                <a:gd name="T49" fmla="*/ 499 h 679"/>
                <a:gd name="T50" fmla="*/ 189 w 663"/>
                <a:gd name="T51" fmla="*/ 140 h 679"/>
                <a:gd name="T52" fmla="*/ 202 w 663"/>
                <a:gd name="T53" fmla="*/ 141 h 679"/>
                <a:gd name="T54" fmla="*/ 295 w 663"/>
                <a:gd name="T55" fmla="*/ 234 h 679"/>
                <a:gd name="T56" fmla="*/ 531 w 663"/>
                <a:gd name="T57" fmla="*/ 471 h 679"/>
                <a:gd name="T58" fmla="*/ 530 w 663"/>
                <a:gd name="T59" fmla="*/ 482 h 679"/>
                <a:gd name="T60" fmla="*/ 519 w 663"/>
                <a:gd name="T61" fmla="*/ 482 h 679"/>
                <a:gd name="T62" fmla="*/ 475 w 663"/>
                <a:gd name="T63" fmla="*/ 438 h 679"/>
                <a:gd name="T64" fmla="*/ 350 w 663"/>
                <a:gd name="T65" fmla="*/ 312 h 679"/>
                <a:gd name="T66" fmla="*/ 201 w 663"/>
                <a:gd name="T67" fmla="*/ 164 h 679"/>
                <a:gd name="T68" fmla="*/ 190 w 663"/>
                <a:gd name="T69" fmla="*/ 153 h 679"/>
                <a:gd name="T70" fmla="*/ 189 w 663"/>
                <a:gd name="T71" fmla="*/ 140 h 679"/>
                <a:gd name="T72" fmla="*/ 208 w 663"/>
                <a:gd name="T73" fmla="*/ 244 h 679"/>
                <a:gd name="T74" fmla="*/ 348 w 663"/>
                <a:gd name="T75" fmla="*/ 383 h 679"/>
                <a:gd name="T76" fmla="*/ 481 w 663"/>
                <a:gd name="T77" fmla="*/ 517 h 679"/>
                <a:gd name="T78" fmla="*/ 481 w 663"/>
                <a:gd name="T79" fmla="*/ 531 h 679"/>
                <a:gd name="T80" fmla="*/ 469 w 663"/>
                <a:gd name="T81" fmla="*/ 528 h 679"/>
                <a:gd name="T82" fmla="*/ 409 w 663"/>
                <a:gd name="T83" fmla="*/ 468 h 679"/>
                <a:gd name="T84" fmla="*/ 221 w 663"/>
                <a:gd name="T85" fmla="*/ 280 h 679"/>
                <a:gd name="T86" fmla="*/ 140 w 663"/>
                <a:gd name="T87" fmla="*/ 199 h 679"/>
                <a:gd name="T88" fmla="*/ 141 w 663"/>
                <a:gd name="T89" fmla="*/ 184 h 679"/>
                <a:gd name="T90" fmla="*/ 150 w 663"/>
                <a:gd name="T91" fmla="*/ 186 h 679"/>
                <a:gd name="T92" fmla="*/ 208 w 663"/>
                <a:gd name="T93" fmla="*/ 244 h 679"/>
                <a:gd name="T94" fmla="*/ 63 w 663"/>
                <a:gd name="T95" fmla="*/ 86 h 679"/>
                <a:gd name="T96" fmla="*/ 87 w 663"/>
                <a:gd name="T97" fmla="*/ 62 h 679"/>
                <a:gd name="T98" fmla="*/ 94 w 663"/>
                <a:gd name="T99" fmla="*/ 61 h 679"/>
                <a:gd name="T100" fmla="*/ 163 w 663"/>
                <a:gd name="T101" fmla="*/ 94 h 679"/>
                <a:gd name="T102" fmla="*/ 175 w 663"/>
                <a:gd name="T103" fmla="*/ 100 h 679"/>
                <a:gd name="T104" fmla="*/ 152 w 663"/>
                <a:gd name="T105" fmla="*/ 107 h 679"/>
                <a:gd name="T106" fmla="*/ 143 w 663"/>
                <a:gd name="T107" fmla="*/ 142 h 679"/>
                <a:gd name="T108" fmla="*/ 109 w 663"/>
                <a:gd name="T109" fmla="*/ 152 h 679"/>
                <a:gd name="T110" fmla="*/ 101 w 663"/>
                <a:gd name="T111" fmla="*/ 175 h 679"/>
                <a:gd name="T112" fmla="*/ 93 w 663"/>
                <a:gd name="T113" fmla="*/ 158 h 679"/>
                <a:gd name="T114" fmla="*/ 62 w 663"/>
                <a:gd name="T115" fmla="*/ 94 h 679"/>
                <a:gd name="T116" fmla="*/ 63 w 663"/>
                <a:gd name="T117" fmla="*/ 86 h 67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663" h="679">
                  <a:moveTo>
                    <a:pt x="54" y="111"/>
                  </a:moveTo>
                  <a:cubicBezTo>
                    <a:pt x="67" y="138"/>
                    <a:pt x="80" y="166"/>
                    <a:pt x="93" y="193"/>
                  </a:cubicBezTo>
                  <a:cubicBezTo>
                    <a:pt x="96" y="199"/>
                    <a:pt x="98" y="206"/>
                    <a:pt x="102" y="211"/>
                  </a:cubicBezTo>
                  <a:cubicBezTo>
                    <a:pt x="130" y="239"/>
                    <a:pt x="457" y="564"/>
                    <a:pt x="514" y="623"/>
                  </a:cubicBezTo>
                  <a:cubicBezTo>
                    <a:pt x="531" y="640"/>
                    <a:pt x="558" y="679"/>
                    <a:pt x="592" y="649"/>
                  </a:cubicBezTo>
                  <a:cubicBezTo>
                    <a:pt x="593" y="649"/>
                    <a:pt x="639" y="602"/>
                    <a:pt x="644" y="597"/>
                  </a:cubicBezTo>
                  <a:cubicBezTo>
                    <a:pt x="663" y="581"/>
                    <a:pt x="662" y="552"/>
                    <a:pt x="645" y="535"/>
                  </a:cubicBezTo>
                  <a:cubicBezTo>
                    <a:pt x="590" y="480"/>
                    <a:pt x="250" y="140"/>
                    <a:pt x="217" y="107"/>
                  </a:cubicBezTo>
                  <a:cubicBezTo>
                    <a:pt x="214" y="104"/>
                    <a:pt x="211" y="101"/>
                    <a:pt x="207" y="99"/>
                  </a:cubicBezTo>
                  <a:cubicBezTo>
                    <a:pt x="201" y="95"/>
                    <a:pt x="194" y="93"/>
                    <a:pt x="188" y="89"/>
                  </a:cubicBezTo>
                  <a:cubicBezTo>
                    <a:pt x="166" y="79"/>
                    <a:pt x="145" y="69"/>
                    <a:pt x="124" y="59"/>
                  </a:cubicBezTo>
                  <a:cubicBezTo>
                    <a:pt x="103" y="49"/>
                    <a:pt x="82" y="39"/>
                    <a:pt x="61" y="29"/>
                  </a:cubicBezTo>
                  <a:cubicBezTo>
                    <a:pt x="42" y="20"/>
                    <a:pt x="23" y="10"/>
                    <a:pt x="4" y="1"/>
                  </a:cubicBezTo>
                  <a:cubicBezTo>
                    <a:pt x="3" y="1"/>
                    <a:pt x="2" y="1"/>
                    <a:pt x="0" y="0"/>
                  </a:cubicBezTo>
                  <a:cubicBezTo>
                    <a:pt x="11" y="23"/>
                    <a:pt x="22" y="46"/>
                    <a:pt x="33" y="68"/>
                  </a:cubicBezTo>
                  <a:cubicBezTo>
                    <a:pt x="40" y="82"/>
                    <a:pt x="47" y="96"/>
                    <a:pt x="54" y="111"/>
                  </a:cubicBezTo>
                  <a:close/>
                  <a:moveTo>
                    <a:pt x="579" y="499"/>
                  </a:moveTo>
                  <a:cubicBezTo>
                    <a:pt x="596" y="516"/>
                    <a:pt x="613" y="533"/>
                    <a:pt x="629" y="550"/>
                  </a:cubicBezTo>
                  <a:cubicBezTo>
                    <a:pt x="640" y="560"/>
                    <a:pt x="640" y="572"/>
                    <a:pt x="630" y="582"/>
                  </a:cubicBezTo>
                  <a:cubicBezTo>
                    <a:pt x="614" y="598"/>
                    <a:pt x="598" y="614"/>
                    <a:pt x="582" y="629"/>
                  </a:cubicBezTo>
                  <a:cubicBezTo>
                    <a:pt x="573" y="639"/>
                    <a:pt x="561" y="639"/>
                    <a:pt x="552" y="630"/>
                  </a:cubicBezTo>
                  <a:cubicBezTo>
                    <a:pt x="530" y="608"/>
                    <a:pt x="508" y="586"/>
                    <a:pt x="487" y="565"/>
                  </a:cubicBezTo>
                  <a:cubicBezTo>
                    <a:pt x="486" y="564"/>
                    <a:pt x="485" y="563"/>
                    <a:pt x="485" y="563"/>
                  </a:cubicBezTo>
                  <a:cubicBezTo>
                    <a:pt x="511" y="537"/>
                    <a:pt x="537" y="511"/>
                    <a:pt x="563" y="484"/>
                  </a:cubicBezTo>
                  <a:cubicBezTo>
                    <a:pt x="568" y="489"/>
                    <a:pt x="574" y="494"/>
                    <a:pt x="579" y="499"/>
                  </a:cubicBezTo>
                  <a:close/>
                  <a:moveTo>
                    <a:pt x="189" y="140"/>
                  </a:moveTo>
                  <a:cubicBezTo>
                    <a:pt x="192" y="137"/>
                    <a:pt x="198" y="137"/>
                    <a:pt x="202" y="141"/>
                  </a:cubicBezTo>
                  <a:cubicBezTo>
                    <a:pt x="233" y="172"/>
                    <a:pt x="264" y="203"/>
                    <a:pt x="295" y="234"/>
                  </a:cubicBezTo>
                  <a:cubicBezTo>
                    <a:pt x="365" y="304"/>
                    <a:pt x="528" y="466"/>
                    <a:pt x="531" y="471"/>
                  </a:cubicBezTo>
                  <a:cubicBezTo>
                    <a:pt x="534" y="475"/>
                    <a:pt x="533" y="479"/>
                    <a:pt x="530" y="482"/>
                  </a:cubicBezTo>
                  <a:cubicBezTo>
                    <a:pt x="527" y="485"/>
                    <a:pt x="522" y="485"/>
                    <a:pt x="519" y="482"/>
                  </a:cubicBezTo>
                  <a:cubicBezTo>
                    <a:pt x="475" y="438"/>
                    <a:pt x="475" y="438"/>
                    <a:pt x="475" y="438"/>
                  </a:cubicBezTo>
                  <a:cubicBezTo>
                    <a:pt x="350" y="312"/>
                    <a:pt x="350" y="312"/>
                    <a:pt x="350" y="312"/>
                  </a:cubicBezTo>
                  <a:cubicBezTo>
                    <a:pt x="201" y="164"/>
                    <a:pt x="201" y="164"/>
                    <a:pt x="201" y="164"/>
                  </a:cubicBezTo>
                  <a:cubicBezTo>
                    <a:pt x="201" y="164"/>
                    <a:pt x="194" y="157"/>
                    <a:pt x="190" y="153"/>
                  </a:cubicBezTo>
                  <a:cubicBezTo>
                    <a:pt x="186" y="148"/>
                    <a:pt x="185" y="144"/>
                    <a:pt x="189" y="140"/>
                  </a:cubicBezTo>
                  <a:close/>
                  <a:moveTo>
                    <a:pt x="208" y="244"/>
                  </a:moveTo>
                  <a:cubicBezTo>
                    <a:pt x="255" y="290"/>
                    <a:pt x="301" y="337"/>
                    <a:pt x="348" y="383"/>
                  </a:cubicBezTo>
                  <a:cubicBezTo>
                    <a:pt x="383" y="418"/>
                    <a:pt x="476" y="511"/>
                    <a:pt x="481" y="517"/>
                  </a:cubicBezTo>
                  <a:cubicBezTo>
                    <a:pt x="486" y="522"/>
                    <a:pt x="486" y="527"/>
                    <a:pt x="481" y="531"/>
                  </a:cubicBezTo>
                  <a:cubicBezTo>
                    <a:pt x="477" y="533"/>
                    <a:pt x="473" y="532"/>
                    <a:pt x="469" y="528"/>
                  </a:cubicBezTo>
                  <a:cubicBezTo>
                    <a:pt x="449" y="508"/>
                    <a:pt x="429" y="488"/>
                    <a:pt x="409" y="468"/>
                  </a:cubicBezTo>
                  <a:cubicBezTo>
                    <a:pt x="346" y="405"/>
                    <a:pt x="284" y="343"/>
                    <a:pt x="221" y="280"/>
                  </a:cubicBezTo>
                  <a:cubicBezTo>
                    <a:pt x="194" y="253"/>
                    <a:pt x="167" y="226"/>
                    <a:pt x="140" y="199"/>
                  </a:cubicBezTo>
                  <a:cubicBezTo>
                    <a:pt x="134" y="193"/>
                    <a:pt x="134" y="186"/>
                    <a:pt x="141" y="184"/>
                  </a:cubicBezTo>
                  <a:cubicBezTo>
                    <a:pt x="145" y="182"/>
                    <a:pt x="148" y="184"/>
                    <a:pt x="150" y="186"/>
                  </a:cubicBezTo>
                  <a:cubicBezTo>
                    <a:pt x="170" y="205"/>
                    <a:pt x="189" y="224"/>
                    <a:pt x="208" y="244"/>
                  </a:cubicBezTo>
                  <a:close/>
                  <a:moveTo>
                    <a:pt x="63" y="86"/>
                  </a:moveTo>
                  <a:cubicBezTo>
                    <a:pt x="72" y="79"/>
                    <a:pt x="79" y="70"/>
                    <a:pt x="87" y="62"/>
                  </a:cubicBezTo>
                  <a:cubicBezTo>
                    <a:pt x="89" y="60"/>
                    <a:pt x="91" y="60"/>
                    <a:pt x="94" y="61"/>
                  </a:cubicBezTo>
                  <a:cubicBezTo>
                    <a:pt x="117" y="72"/>
                    <a:pt x="140" y="83"/>
                    <a:pt x="163" y="94"/>
                  </a:cubicBezTo>
                  <a:cubicBezTo>
                    <a:pt x="167" y="96"/>
                    <a:pt x="171" y="98"/>
                    <a:pt x="175" y="100"/>
                  </a:cubicBezTo>
                  <a:cubicBezTo>
                    <a:pt x="172" y="105"/>
                    <a:pt x="172" y="105"/>
                    <a:pt x="152" y="107"/>
                  </a:cubicBezTo>
                  <a:cubicBezTo>
                    <a:pt x="155" y="120"/>
                    <a:pt x="153" y="132"/>
                    <a:pt x="143" y="142"/>
                  </a:cubicBezTo>
                  <a:cubicBezTo>
                    <a:pt x="134" y="151"/>
                    <a:pt x="122" y="154"/>
                    <a:pt x="109" y="152"/>
                  </a:cubicBezTo>
                  <a:cubicBezTo>
                    <a:pt x="107" y="159"/>
                    <a:pt x="109" y="168"/>
                    <a:pt x="101" y="175"/>
                  </a:cubicBezTo>
                  <a:cubicBezTo>
                    <a:pt x="98" y="169"/>
                    <a:pt x="96" y="164"/>
                    <a:pt x="93" y="158"/>
                  </a:cubicBezTo>
                  <a:cubicBezTo>
                    <a:pt x="83" y="137"/>
                    <a:pt x="72" y="116"/>
                    <a:pt x="62" y="94"/>
                  </a:cubicBezTo>
                  <a:cubicBezTo>
                    <a:pt x="61" y="91"/>
                    <a:pt x="60" y="89"/>
                    <a:pt x="63" y="86"/>
                  </a:cubicBezTo>
                  <a:close/>
                </a:path>
              </a:pathLst>
            </a:custGeom>
            <a:grpFill/>
            <a:ln>
              <a:noFill/>
            </a:ln>
          </xdr:spPr>
          <xdr:txBody>
            <a:bodyPr vert="horz" wrap="square" lIns="91440" tIns="45720" rIns="91440" bIns="45720" numCol="1" anchor="t" anchorCtr="0" compatLnSpc="1">
              <a:prstTxWarp prst="textNoShape">
                <a:avLst/>
              </a:prstTxWarp>
            </a:bodyPr>
            <a:lstStyle>
              <a:defPPr>
                <a:defRPr lang="fr-FR"/>
              </a:defPPr>
              <a:lvl1pPr marL="0" algn="l" defTabSz="685800" rtl="0" eaLnBrk="1" latinLnBrk="0" hangingPunct="1">
                <a:defRPr sz="1350" kern="1200">
                  <a:solidFill>
                    <a:schemeClr val="tx1"/>
                  </a:solidFill>
                  <a:latin typeface="+mn-lt"/>
                  <a:ea typeface="+mn-ea"/>
                  <a:cs typeface="+mn-cs"/>
                </a:defRPr>
              </a:lvl1pPr>
              <a:lvl2pPr marL="342900" algn="l" defTabSz="685800" rtl="0" eaLnBrk="1" latinLnBrk="0" hangingPunct="1">
                <a:defRPr sz="1350" kern="1200">
                  <a:solidFill>
                    <a:schemeClr val="tx1"/>
                  </a:solidFill>
                  <a:latin typeface="+mn-lt"/>
                  <a:ea typeface="+mn-ea"/>
                  <a:cs typeface="+mn-cs"/>
                </a:defRPr>
              </a:lvl2pPr>
              <a:lvl3pPr marL="685800" algn="l" defTabSz="685800" rtl="0" eaLnBrk="1" latinLnBrk="0" hangingPunct="1">
                <a:defRPr sz="1350" kern="1200">
                  <a:solidFill>
                    <a:schemeClr val="tx1"/>
                  </a:solidFill>
                  <a:latin typeface="+mn-lt"/>
                  <a:ea typeface="+mn-ea"/>
                  <a:cs typeface="+mn-cs"/>
                </a:defRPr>
              </a:lvl3pPr>
              <a:lvl4pPr marL="1028700" algn="l" defTabSz="685800" rtl="0" eaLnBrk="1" latinLnBrk="0" hangingPunct="1">
                <a:defRPr sz="1350" kern="1200">
                  <a:solidFill>
                    <a:schemeClr val="tx1"/>
                  </a:solidFill>
                  <a:latin typeface="+mn-lt"/>
                  <a:ea typeface="+mn-ea"/>
                  <a:cs typeface="+mn-cs"/>
                </a:defRPr>
              </a:lvl4pPr>
              <a:lvl5pPr marL="1371600" algn="l" defTabSz="685800" rtl="0" eaLnBrk="1" latinLnBrk="0" hangingPunct="1">
                <a:defRPr sz="1350" kern="1200">
                  <a:solidFill>
                    <a:schemeClr val="tx1"/>
                  </a:solidFill>
                  <a:latin typeface="+mn-lt"/>
                  <a:ea typeface="+mn-ea"/>
                  <a:cs typeface="+mn-cs"/>
                </a:defRPr>
              </a:lvl5pPr>
              <a:lvl6pPr marL="1714500" algn="l" defTabSz="685800" rtl="0" eaLnBrk="1" latinLnBrk="0" hangingPunct="1">
                <a:defRPr sz="1350" kern="1200">
                  <a:solidFill>
                    <a:schemeClr val="tx1"/>
                  </a:solidFill>
                  <a:latin typeface="+mn-lt"/>
                  <a:ea typeface="+mn-ea"/>
                  <a:cs typeface="+mn-cs"/>
                </a:defRPr>
              </a:lvl6pPr>
              <a:lvl7pPr marL="2057400" algn="l" defTabSz="685800" rtl="0" eaLnBrk="1" latinLnBrk="0" hangingPunct="1">
                <a:defRPr sz="1350" kern="1200">
                  <a:solidFill>
                    <a:schemeClr val="tx1"/>
                  </a:solidFill>
                  <a:latin typeface="+mn-lt"/>
                  <a:ea typeface="+mn-ea"/>
                  <a:cs typeface="+mn-cs"/>
                </a:defRPr>
              </a:lvl7pPr>
              <a:lvl8pPr marL="2400300" algn="l" defTabSz="685800" rtl="0" eaLnBrk="1" latinLnBrk="0" hangingPunct="1">
                <a:defRPr sz="1350" kern="1200">
                  <a:solidFill>
                    <a:schemeClr val="tx1"/>
                  </a:solidFill>
                  <a:latin typeface="+mn-lt"/>
                  <a:ea typeface="+mn-ea"/>
                  <a:cs typeface="+mn-cs"/>
                </a:defRPr>
              </a:lvl8pPr>
              <a:lvl9pPr marL="2743200" algn="l" defTabSz="685800" rtl="0" eaLnBrk="1" latinLnBrk="0" hangingPunct="1">
                <a:defRPr sz="135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srgbClr val="282F39"/>
                </a:solidFill>
                <a:effectLst/>
                <a:uLnTx/>
                <a:uFillTx/>
                <a:latin typeface="Calibri" panose="020F0502020204030204"/>
                <a:ea typeface="+mn-ea"/>
                <a:cs typeface="+mn-cs"/>
              </a:endParaRPr>
            </a:p>
          </xdr:txBody>
        </xdr:sp>
      </xdr:grpSp>
      <xdr:sp macro="" textlink="">
        <xdr:nvSpPr>
          <xdr:cNvPr id="4" name="Isosceles Triangle 9">
            <a:extLst>
              <a:ext uri="{FF2B5EF4-FFF2-40B4-BE49-F238E27FC236}">
                <a16:creationId xmlns:a16="http://schemas.microsoft.com/office/drawing/2014/main" id="{B7C2BDFE-4201-49D1-85EA-F8AFDB7DDF1C}"/>
              </a:ext>
            </a:extLst>
          </xdr:cNvPr>
          <xdr:cNvSpPr/>
        </xdr:nvSpPr>
        <xdr:spPr>
          <a:xfrm rot="13506354">
            <a:off x="3044174" y="5509837"/>
            <a:ext cx="244588" cy="360809"/>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685800" rtl="0" eaLnBrk="1" latinLnBrk="0" hangingPunct="1">
              <a:defRPr sz="1350" kern="1200">
                <a:solidFill>
                  <a:schemeClr val="lt1"/>
                </a:solidFill>
                <a:latin typeface="+mn-lt"/>
                <a:ea typeface="+mn-ea"/>
                <a:cs typeface="+mn-cs"/>
              </a:defRPr>
            </a:lvl1pPr>
            <a:lvl2pPr marL="342900" algn="l" defTabSz="685800" rtl="0" eaLnBrk="1" latinLnBrk="0" hangingPunct="1">
              <a:defRPr sz="1350" kern="1200">
                <a:solidFill>
                  <a:schemeClr val="lt1"/>
                </a:solidFill>
                <a:latin typeface="+mn-lt"/>
                <a:ea typeface="+mn-ea"/>
                <a:cs typeface="+mn-cs"/>
              </a:defRPr>
            </a:lvl2pPr>
            <a:lvl3pPr marL="685800" algn="l" defTabSz="685800" rtl="0" eaLnBrk="1" latinLnBrk="0" hangingPunct="1">
              <a:defRPr sz="1350" kern="1200">
                <a:solidFill>
                  <a:schemeClr val="lt1"/>
                </a:solidFill>
                <a:latin typeface="+mn-lt"/>
                <a:ea typeface="+mn-ea"/>
                <a:cs typeface="+mn-cs"/>
              </a:defRPr>
            </a:lvl3pPr>
            <a:lvl4pPr marL="1028700" algn="l" defTabSz="685800" rtl="0" eaLnBrk="1" latinLnBrk="0" hangingPunct="1">
              <a:defRPr sz="1350" kern="1200">
                <a:solidFill>
                  <a:schemeClr val="lt1"/>
                </a:solidFill>
                <a:latin typeface="+mn-lt"/>
                <a:ea typeface="+mn-ea"/>
                <a:cs typeface="+mn-cs"/>
              </a:defRPr>
            </a:lvl4pPr>
            <a:lvl5pPr marL="1371600" algn="l" defTabSz="685800" rtl="0" eaLnBrk="1" latinLnBrk="0" hangingPunct="1">
              <a:defRPr sz="1350" kern="1200">
                <a:solidFill>
                  <a:schemeClr val="lt1"/>
                </a:solidFill>
                <a:latin typeface="+mn-lt"/>
                <a:ea typeface="+mn-ea"/>
                <a:cs typeface="+mn-cs"/>
              </a:defRPr>
            </a:lvl5pPr>
            <a:lvl6pPr marL="1714500" algn="l" defTabSz="685800" rtl="0" eaLnBrk="1" latinLnBrk="0" hangingPunct="1">
              <a:defRPr sz="1350" kern="1200">
                <a:solidFill>
                  <a:schemeClr val="lt1"/>
                </a:solidFill>
                <a:latin typeface="+mn-lt"/>
                <a:ea typeface="+mn-ea"/>
                <a:cs typeface="+mn-cs"/>
              </a:defRPr>
            </a:lvl6pPr>
            <a:lvl7pPr marL="2057400" algn="l" defTabSz="685800" rtl="0" eaLnBrk="1" latinLnBrk="0" hangingPunct="1">
              <a:defRPr sz="1350" kern="1200">
                <a:solidFill>
                  <a:schemeClr val="lt1"/>
                </a:solidFill>
                <a:latin typeface="+mn-lt"/>
                <a:ea typeface="+mn-ea"/>
                <a:cs typeface="+mn-cs"/>
              </a:defRPr>
            </a:lvl7pPr>
            <a:lvl8pPr marL="2400300" algn="l" defTabSz="685800" rtl="0" eaLnBrk="1" latinLnBrk="0" hangingPunct="1">
              <a:defRPr sz="1350" kern="1200">
                <a:solidFill>
                  <a:schemeClr val="lt1"/>
                </a:solidFill>
                <a:latin typeface="+mn-lt"/>
                <a:ea typeface="+mn-ea"/>
                <a:cs typeface="+mn-cs"/>
              </a:defRPr>
            </a:lvl8pPr>
            <a:lvl9pPr marL="2743200" algn="l" defTabSz="685800" rtl="0" eaLnBrk="1" latinLnBrk="0" hangingPunct="1">
              <a:defRPr sz="135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srgbClr val="FFFFFF"/>
              </a:solidFill>
              <a:effectLst/>
              <a:uLnTx/>
              <a:uFillTx/>
              <a:latin typeface="Calibri" panose="020F0502020204030204"/>
              <a:ea typeface="+mn-ea"/>
              <a:cs typeface="+mn-cs"/>
            </a:endParaRPr>
          </a:p>
        </xdr:txBody>
      </xdr:sp>
    </xdr:grpSp>
    <xdr:clientData/>
  </xdr:twoCellAnchor>
  <xdr:twoCellAnchor editAs="oneCell">
    <xdr:from>
      <xdr:col>8</xdr:col>
      <xdr:colOff>1007490</xdr:colOff>
      <xdr:row>2</xdr:row>
      <xdr:rowOff>208687</xdr:rowOff>
    </xdr:from>
    <xdr:to>
      <xdr:col>8</xdr:col>
      <xdr:colOff>1439593</xdr:colOff>
      <xdr:row>2</xdr:row>
      <xdr:rowOff>771980</xdr:rowOff>
    </xdr:to>
    <xdr:pic>
      <xdr:nvPicPr>
        <xdr:cNvPr id="13" name="Image 12"/>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500" r="100000"/>
                  </a14:imgEffect>
                  <a14:imgEffect>
                    <a14:sharpenSoften amount="-25000"/>
                  </a14:imgEffect>
                  <a14:imgEffect>
                    <a14:colorTemperature colorTemp="6713"/>
                  </a14:imgEffect>
                  <a14:imgEffect>
                    <a14:saturation sat="66000"/>
                  </a14:imgEffect>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31154115" y="1494562"/>
          <a:ext cx="432103" cy="563293"/>
        </a:xfrm>
        <a:prstGeom prst="rect">
          <a:avLst/>
        </a:prstGeom>
      </xdr:spPr>
    </xdr:pic>
    <xdr:clientData/>
  </xdr:twoCellAnchor>
  <xdr:twoCellAnchor>
    <xdr:from>
      <xdr:col>9</xdr:col>
      <xdr:colOff>902275</xdr:colOff>
      <xdr:row>4</xdr:row>
      <xdr:rowOff>238128</xdr:rowOff>
    </xdr:from>
    <xdr:to>
      <xdr:col>9</xdr:col>
      <xdr:colOff>1401799</xdr:colOff>
      <xdr:row>4</xdr:row>
      <xdr:rowOff>645696</xdr:rowOff>
    </xdr:to>
    <xdr:grpSp>
      <xdr:nvGrpSpPr>
        <xdr:cNvPr id="14" name="Group 77">
          <a:extLst>
            <a:ext uri="{FF2B5EF4-FFF2-40B4-BE49-F238E27FC236}">
              <a16:creationId xmlns:a16="http://schemas.microsoft.com/office/drawing/2014/main" id="{2248C806-EC48-4598-8C65-76491F0B037C}"/>
            </a:ext>
          </a:extLst>
        </xdr:cNvPr>
        <xdr:cNvGrpSpPr>
          <a:grpSpLocks noChangeAspect="1"/>
        </xdr:cNvGrpSpPr>
      </xdr:nvGrpSpPr>
      <xdr:grpSpPr>
        <a:xfrm>
          <a:off x="15713650" y="3635378"/>
          <a:ext cx="499524" cy="407568"/>
          <a:chOff x="5418138" y="4568825"/>
          <a:chExt cx="568325" cy="508001"/>
        </a:xfrm>
        <a:solidFill>
          <a:schemeClr val="tx2">
            <a:lumMod val="50000"/>
          </a:schemeClr>
        </a:solidFill>
        <a:effectLst>
          <a:outerShdw blurRad="50800" dist="38100" dir="2700000" algn="tl" rotWithShape="0">
            <a:schemeClr val="accent3">
              <a:lumMod val="20000"/>
              <a:lumOff val="80000"/>
              <a:alpha val="40000"/>
            </a:schemeClr>
          </a:outerShdw>
        </a:effectLst>
      </xdr:grpSpPr>
      <xdr:sp macro="" textlink="">
        <xdr:nvSpPr>
          <xdr:cNvPr id="15" name="Freeform 5">
            <a:extLst>
              <a:ext uri="{FF2B5EF4-FFF2-40B4-BE49-F238E27FC236}">
                <a16:creationId xmlns:a16="http://schemas.microsoft.com/office/drawing/2014/main" id="{D52FEA71-740B-447B-8529-03017AC9393A}"/>
              </a:ext>
            </a:extLst>
          </xdr:cNvPr>
          <xdr:cNvSpPr>
            <a:spLocks/>
          </xdr:cNvSpPr>
        </xdr:nvSpPr>
        <xdr:spPr bwMode="auto">
          <a:xfrm>
            <a:off x="5795963" y="4730750"/>
            <a:ext cx="128588" cy="346075"/>
          </a:xfrm>
          <a:custGeom>
            <a:avLst/>
            <a:gdLst>
              <a:gd name="T0" fmla="*/ 40 w 40"/>
              <a:gd name="T1" fmla="*/ 0 h 107"/>
              <a:gd name="T2" fmla="*/ 40 w 40"/>
              <a:gd name="T3" fmla="*/ 107 h 107"/>
              <a:gd name="T4" fmla="*/ 0 w 40"/>
              <a:gd name="T5" fmla="*/ 107 h 107"/>
              <a:gd name="T6" fmla="*/ 0 w 40"/>
              <a:gd name="T7" fmla="*/ 103 h 107"/>
              <a:gd name="T8" fmla="*/ 0 w 40"/>
              <a:gd name="T9" fmla="*/ 41 h 107"/>
              <a:gd name="T10" fmla="*/ 3 w 40"/>
              <a:gd name="T11" fmla="*/ 35 h 107"/>
              <a:gd name="T12" fmla="*/ 40 w 40"/>
              <a:gd name="T13" fmla="*/ 0 h 107"/>
            </a:gdLst>
            <a:ahLst/>
            <a:cxnLst>
              <a:cxn ang="0">
                <a:pos x="T0" y="T1"/>
              </a:cxn>
              <a:cxn ang="0">
                <a:pos x="T2" y="T3"/>
              </a:cxn>
              <a:cxn ang="0">
                <a:pos x="T4" y="T5"/>
              </a:cxn>
              <a:cxn ang="0">
                <a:pos x="T6" y="T7"/>
              </a:cxn>
              <a:cxn ang="0">
                <a:pos x="T8" y="T9"/>
              </a:cxn>
              <a:cxn ang="0">
                <a:pos x="T10" y="T11"/>
              </a:cxn>
              <a:cxn ang="0">
                <a:pos x="T12" y="T13"/>
              </a:cxn>
            </a:cxnLst>
            <a:rect l="0" t="0" r="r" b="b"/>
            <a:pathLst>
              <a:path w="40" h="107">
                <a:moveTo>
                  <a:pt x="40" y="0"/>
                </a:moveTo>
                <a:cubicBezTo>
                  <a:pt x="40" y="107"/>
                  <a:pt x="40" y="107"/>
                  <a:pt x="40" y="107"/>
                </a:cubicBezTo>
                <a:cubicBezTo>
                  <a:pt x="40" y="107"/>
                  <a:pt x="14" y="107"/>
                  <a:pt x="0" y="107"/>
                </a:cubicBezTo>
                <a:cubicBezTo>
                  <a:pt x="0" y="106"/>
                  <a:pt x="0" y="104"/>
                  <a:pt x="0" y="103"/>
                </a:cubicBezTo>
                <a:cubicBezTo>
                  <a:pt x="0" y="82"/>
                  <a:pt x="0" y="62"/>
                  <a:pt x="0" y="41"/>
                </a:cubicBezTo>
                <a:cubicBezTo>
                  <a:pt x="0" y="39"/>
                  <a:pt x="1" y="36"/>
                  <a:pt x="3" y="35"/>
                </a:cubicBezTo>
                <a:cubicBezTo>
                  <a:pt x="14" y="24"/>
                  <a:pt x="40" y="0"/>
                  <a:pt x="40" y="0"/>
                </a:cubicBezTo>
                <a:close/>
              </a:path>
            </a:pathLst>
          </a:custGeom>
          <a:grpFill/>
          <a:ln>
            <a:noFill/>
          </a:ln>
        </xdr:spPr>
        <xdr:txBody>
          <a:bodyPr vert="horz" wrap="square" lIns="91440" tIns="45720" rIns="91440" bIns="45720" numCol="1" anchor="t" anchorCtr="0" compatLnSpc="1">
            <a:prstTxWarp prst="textNoShape">
              <a:avLst/>
            </a:prstTxWarp>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srgbClr val="282F39"/>
              </a:solidFill>
              <a:effectLst/>
              <a:uLnTx/>
              <a:uFillTx/>
              <a:latin typeface="Calibri" panose="020F0502020204030204"/>
              <a:ea typeface="+mn-ea"/>
              <a:cs typeface="+mn-cs"/>
            </a:endParaRPr>
          </a:p>
        </xdr:txBody>
      </xdr:sp>
      <xdr:sp macro="" textlink="">
        <xdr:nvSpPr>
          <xdr:cNvPr id="16" name="Freeform 6">
            <a:extLst>
              <a:ext uri="{FF2B5EF4-FFF2-40B4-BE49-F238E27FC236}">
                <a16:creationId xmlns:a16="http://schemas.microsoft.com/office/drawing/2014/main" id="{75BA753E-A8CD-41F8-AD68-06157EB767B2}"/>
              </a:ext>
            </a:extLst>
          </xdr:cNvPr>
          <xdr:cNvSpPr>
            <a:spLocks/>
          </xdr:cNvSpPr>
        </xdr:nvSpPr>
        <xdr:spPr bwMode="auto">
          <a:xfrm>
            <a:off x="5418138" y="4568825"/>
            <a:ext cx="568325" cy="323850"/>
          </a:xfrm>
          <a:custGeom>
            <a:avLst/>
            <a:gdLst>
              <a:gd name="T0" fmla="*/ 81 w 176"/>
              <a:gd name="T1" fmla="*/ 80 h 100"/>
              <a:gd name="T2" fmla="*/ 143 w 176"/>
              <a:gd name="T3" fmla="*/ 22 h 100"/>
              <a:gd name="T4" fmla="*/ 139 w 176"/>
              <a:gd name="T5" fmla="*/ 17 h 100"/>
              <a:gd name="T6" fmla="*/ 141 w 176"/>
              <a:gd name="T7" fmla="*/ 8 h 100"/>
              <a:gd name="T8" fmla="*/ 168 w 176"/>
              <a:gd name="T9" fmla="*/ 1 h 100"/>
              <a:gd name="T10" fmla="*/ 175 w 176"/>
              <a:gd name="T11" fmla="*/ 9 h 100"/>
              <a:gd name="T12" fmla="*/ 168 w 176"/>
              <a:gd name="T13" fmla="*/ 34 h 100"/>
              <a:gd name="T14" fmla="*/ 158 w 176"/>
              <a:gd name="T15" fmla="*/ 37 h 100"/>
              <a:gd name="T16" fmla="*/ 154 w 176"/>
              <a:gd name="T17" fmla="*/ 31 h 100"/>
              <a:gd name="T18" fmla="*/ 134 w 176"/>
              <a:gd name="T19" fmla="*/ 49 h 100"/>
              <a:gd name="T20" fmla="*/ 84 w 176"/>
              <a:gd name="T21" fmla="*/ 96 h 100"/>
              <a:gd name="T22" fmla="*/ 77 w 176"/>
              <a:gd name="T23" fmla="*/ 96 h 100"/>
              <a:gd name="T24" fmla="*/ 51 w 176"/>
              <a:gd name="T25" fmla="*/ 70 h 100"/>
              <a:gd name="T26" fmla="*/ 44 w 176"/>
              <a:gd name="T27" fmla="*/ 69 h 100"/>
              <a:gd name="T28" fmla="*/ 10 w 176"/>
              <a:gd name="T29" fmla="*/ 100 h 100"/>
              <a:gd name="T30" fmla="*/ 9 w 176"/>
              <a:gd name="T31" fmla="*/ 100 h 100"/>
              <a:gd name="T32" fmla="*/ 10 w 176"/>
              <a:gd name="T33" fmla="*/ 82 h 100"/>
              <a:gd name="T34" fmla="*/ 45 w 176"/>
              <a:gd name="T35" fmla="*/ 50 h 100"/>
              <a:gd name="T36" fmla="*/ 51 w 176"/>
              <a:gd name="T37" fmla="*/ 50 h 100"/>
              <a:gd name="T38" fmla="*/ 79 w 176"/>
              <a:gd name="T39" fmla="*/ 78 h 100"/>
              <a:gd name="T40" fmla="*/ 81 w 176"/>
              <a:gd name="T41" fmla="*/ 80 h 1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176" h="100">
                <a:moveTo>
                  <a:pt x="81" y="80"/>
                </a:moveTo>
                <a:cubicBezTo>
                  <a:pt x="102" y="60"/>
                  <a:pt x="122" y="41"/>
                  <a:pt x="143" y="22"/>
                </a:cubicBezTo>
                <a:cubicBezTo>
                  <a:pt x="141" y="20"/>
                  <a:pt x="140" y="19"/>
                  <a:pt x="139" y="17"/>
                </a:cubicBezTo>
                <a:cubicBezTo>
                  <a:pt x="135" y="14"/>
                  <a:pt x="136" y="10"/>
                  <a:pt x="141" y="8"/>
                </a:cubicBezTo>
                <a:cubicBezTo>
                  <a:pt x="150" y="6"/>
                  <a:pt x="159" y="3"/>
                  <a:pt x="168" y="1"/>
                </a:cubicBezTo>
                <a:cubicBezTo>
                  <a:pt x="173" y="0"/>
                  <a:pt x="176" y="3"/>
                  <a:pt x="175" y="9"/>
                </a:cubicBezTo>
                <a:cubicBezTo>
                  <a:pt x="173" y="17"/>
                  <a:pt x="170" y="26"/>
                  <a:pt x="168" y="34"/>
                </a:cubicBezTo>
                <a:cubicBezTo>
                  <a:pt x="166" y="40"/>
                  <a:pt x="163" y="41"/>
                  <a:pt x="158" y="37"/>
                </a:cubicBezTo>
                <a:cubicBezTo>
                  <a:pt x="157" y="35"/>
                  <a:pt x="155" y="33"/>
                  <a:pt x="154" y="31"/>
                </a:cubicBezTo>
                <a:cubicBezTo>
                  <a:pt x="147" y="38"/>
                  <a:pt x="140" y="44"/>
                  <a:pt x="134" y="49"/>
                </a:cubicBezTo>
                <a:cubicBezTo>
                  <a:pt x="117" y="65"/>
                  <a:pt x="100" y="80"/>
                  <a:pt x="84" y="96"/>
                </a:cubicBezTo>
                <a:cubicBezTo>
                  <a:pt x="81" y="99"/>
                  <a:pt x="79" y="98"/>
                  <a:pt x="77" y="96"/>
                </a:cubicBezTo>
                <a:cubicBezTo>
                  <a:pt x="68" y="87"/>
                  <a:pt x="59" y="78"/>
                  <a:pt x="51" y="70"/>
                </a:cubicBezTo>
                <a:cubicBezTo>
                  <a:pt x="48" y="67"/>
                  <a:pt x="47" y="67"/>
                  <a:pt x="44" y="69"/>
                </a:cubicBezTo>
                <a:cubicBezTo>
                  <a:pt x="33" y="80"/>
                  <a:pt x="21" y="90"/>
                  <a:pt x="10" y="100"/>
                </a:cubicBezTo>
                <a:cubicBezTo>
                  <a:pt x="9" y="100"/>
                  <a:pt x="9" y="100"/>
                  <a:pt x="9" y="100"/>
                </a:cubicBezTo>
                <a:cubicBezTo>
                  <a:pt x="0" y="90"/>
                  <a:pt x="0" y="90"/>
                  <a:pt x="10" y="82"/>
                </a:cubicBezTo>
                <a:cubicBezTo>
                  <a:pt x="21" y="71"/>
                  <a:pt x="33" y="61"/>
                  <a:pt x="45" y="50"/>
                </a:cubicBezTo>
                <a:cubicBezTo>
                  <a:pt x="47" y="48"/>
                  <a:pt x="49" y="48"/>
                  <a:pt x="51" y="50"/>
                </a:cubicBezTo>
                <a:cubicBezTo>
                  <a:pt x="60" y="60"/>
                  <a:pt x="70" y="69"/>
                  <a:pt x="79" y="78"/>
                </a:cubicBezTo>
                <a:cubicBezTo>
                  <a:pt x="80" y="79"/>
                  <a:pt x="80" y="79"/>
                  <a:pt x="81" y="80"/>
                </a:cubicBezTo>
                <a:close/>
              </a:path>
            </a:pathLst>
          </a:custGeom>
          <a:grpFill/>
          <a:ln>
            <a:noFill/>
          </a:ln>
        </xdr:spPr>
        <xdr:txBody>
          <a:bodyPr vert="horz" wrap="square" lIns="91440" tIns="45720" rIns="91440" bIns="45720" numCol="1" anchor="t" anchorCtr="0" compatLnSpc="1">
            <a:prstTxWarp prst="textNoShape">
              <a:avLst/>
            </a:prstTxWarp>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srgbClr val="282F39"/>
              </a:solidFill>
              <a:effectLst/>
              <a:uLnTx/>
              <a:uFillTx/>
              <a:latin typeface="Calibri" panose="020F0502020204030204"/>
              <a:ea typeface="+mn-ea"/>
              <a:cs typeface="+mn-cs"/>
            </a:endParaRPr>
          </a:p>
        </xdr:txBody>
      </xdr:sp>
      <xdr:sp macro="" textlink="">
        <xdr:nvSpPr>
          <xdr:cNvPr id="17" name="Freeform 7">
            <a:extLst>
              <a:ext uri="{FF2B5EF4-FFF2-40B4-BE49-F238E27FC236}">
                <a16:creationId xmlns:a16="http://schemas.microsoft.com/office/drawing/2014/main" id="{53C718E3-F7D2-4381-A700-5BC50CF0BC22}"/>
              </a:ext>
            </a:extLst>
          </xdr:cNvPr>
          <xdr:cNvSpPr>
            <a:spLocks/>
          </xdr:cNvSpPr>
        </xdr:nvSpPr>
        <xdr:spPr bwMode="auto">
          <a:xfrm>
            <a:off x="5449888" y="4856163"/>
            <a:ext cx="130175" cy="220663"/>
          </a:xfrm>
          <a:custGeom>
            <a:avLst/>
            <a:gdLst>
              <a:gd name="T0" fmla="*/ 37 w 40"/>
              <a:gd name="T1" fmla="*/ 0 h 68"/>
              <a:gd name="T2" fmla="*/ 40 w 40"/>
              <a:gd name="T3" fmla="*/ 2 h 68"/>
              <a:gd name="T4" fmla="*/ 40 w 40"/>
              <a:gd name="T5" fmla="*/ 67 h 68"/>
              <a:gd name="T6" fmla="*/ 40 w 40"/>
              <a:gd name="T7" fmla="*/ 68 h 68"/>
              <a:gd name="T8" fmla="*/ 0 w 40"/>
              <a:gd name="T9" fmla="*/ 68 h 68"/>
              <a:gd name="T10" fmla="*/ 0 w 40"/>
              <a:gd name="T11" fmla="*/ 34 h 68"/>
              <a:gd name="T12" fmla="*/ 1 w 40"/>
              <a:gd name="T13" fmla="*/ 32 h 68"/>
              <a:gd name="T14" fmla="*/ 37 w 40"/>
              <a:gd name="T15" fmla="*/ 0 h 68"/>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40" h="68">
                <a:moveTo>
                  <a:pt x="37" y="0"/>
                </a:moveTo>
                <a:cubicBezTo>
                  <a:pt x="40" y="2"/>
                  <a:pt x="40" y="2"/>
                  <a:pt x="40" y="2"/>
                </a:cubicBezTo>
                <a:cubicBezTo>
                  <a:pt x="40" y="24"/>
                  <a:pt x="40" y="46"/>
                  <a:pt x="40" y="67"/>
                </a:cubicBezTo>
                <a:cubicBezTo>
                  <a:pt x="40" y="67"/>
                  <a:pt x="40" y="68"/>
                  <a:pt x="40" y="68"/>
                </a:cubicBezTo>
                <a:cubicBezTo>
                  <a:pt x="27" y="68"/>
                  <a:pt x="14" y="68"/>
                  <a:pt x="0" y="68"/>
                </a:cubicBezTo>
                <a:cubicBezTo>
                  <a:pt x="0" y="57"/>
                  <a:pt x="0" y="45"/>
                  <a:pt x="0" y="34"/>
                </a:cubicBezTo>
                <a:cubicBezTo>
                  <a:pt x="0" y="33"/>
                  <a:pt x="1" y="32"/>
                  <a:pt x="1" y="32"/>
                </a:cubicBezTo>
                <a:cubicBezTo>
                  <a:pt x="13" y="21"/>
                  <a:pt x="37" y="0"/>
                  <a:pt x="37" y="0"/>
                </a:cubicBezTo>
                <a:close/>
              </a:path>
            </a:pathLst>
          </a:custGeom>
          <a:grpFill/>
          <a:ln>
            <a:noFill/>
          </a:ln>
        </xdr:spPr>
        <xdr:txBody>
          <a:bodyPr vert="horz" wrap="square" lIns="91440" tIns="45720" rIns="91440" bIns="45720" numCol="1" anchor="t" anchorCtr="0" compatLnSpc="1">
            <a:prstTxWarp prst="textNoShape">
              <a:avLst/>
            </a:prstTxWarp>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srgbClr val="282F39"/>
              </a:solidFill>
              <a:effectLst/>
              <a:uLnTx/>
              <a:uFillTx/>
              <a:latin typeface="Calibri" panose="020F0502020204030204"/>
              <a:ea typeface="+mn-ea"/>
              <a:cs typeface="+mn-cs"/>
            </a:endParaRPr>
          </a:p>
        </xdr:txBody>
      </xdr:sp>
      <xdr:sp macro="" textlink="">
        <xdr:nvSpPr>
          <xdr:cNvPr id="18" name="Freeform 8">
            <a:extLst>
              <a:ext uri="{FF2B5EF4-FFF2-40B4-BE49-F238E27FC236}">
                <a16:creationId xmlns:a16="http://schemas.microsoft.com/office/drawing/2014/main" id="{13C336D6-13CB-491F-8005-0EFB2C51E35C}"/>
              </a:ext>
            </a:extLst>
          </xdr:cNvPr>
          <xdr:cNvSpPr>
            <a:spLocks/>
          </xdr:cNvSpPr>
        </xdr:nvSpPr>
        <xdr:spPr bwMode="auto">
          <a:xfrm>
            <a:off x="5621338" y="4895850"/>
            <a:ext cx="128588" cy="180975"/>
          </a:xfrm>
          <a:custGeom>
            <a:avLst/>
            <a:gdLst>
              <a:gd name="T0" fmla="*/ 40 w 40"/>
              <a:gd name="T1" fmla="*/ 0 h 56"/>
              <a:gd name="T2" fmla="*/ 40 w 40"/>
              <a:gd name="T3" fmla="*/ 56 h 56"/>
              <a:gd name="T4" fmla="*/ 0 w 40"/>
              <a:gd name="T5" fmla="*/ 56 h 56"/>
              <a:gd name="T6" fmla="*/ 0 w 40"/>
              <a:gd name="T7" fmla="*/ 2 h 56"/>
              <a:gd name="T8" fmla="*/ 14 w 40"/>
              <a:gd name="T9" fmla="*/ 17 h 56"/>
              <a:gd name="T10" fmla="*/ 21 w 40"/>
              <a:gd name="T11" fmla="*/ 17 h 56"/>
              <a:gd name="T12" fmla="*/ 40 w 40"/>
              <a:gd name="T13" fmla="*/ 0 h 56"/>
            </a:gdLst>
            <a:ahLst/>
            <a:cxnLst>
              <a:cxn ang="0">
                <a:pos x="T0" y="T1"/>
              </a:cxn>
              <a:cxn ang="0">
                <a:pos x="T2" y="T3"/>
              </a:cxn>
              <a:cxn ang="0">
                <a:pos x="T4" y="T5"/>
              </a:cxn>
              <a:cxn ang="0">
                <a:pos x="T6" y="T7"/>
              </a:cxn>
              <a:cxn ang="0">
                <a:pos x="T8" y="T9"/>
              </a:cxn>
              <a:cxn ang="0">
                <a:pos x="T10" y="T11"/>
              </a:cxn>
              <a:cxn ang="0">
                <a:pos x="T12" y="T13"/>
              </a:cxn>
            </a:cxnLst>
            <a:rect l="0" t="0" r="r" b="b"/>
            <a:pathLst>
              <a:path w="40" h="56">
                <a:moveTo>
                  <a:pt x="40" y="0"/>
                </a:moveTo>
                <a:cubicBezTo>
                  <a:pt x="40" y="19"/>
                  <a:pt x="40" y="37"/>
                  <a:pt x="40" y="56"/>
                </a:cubicBezTo>
                <a:cubicBezTo>
                  <a:pt x="27" y="56"/>
                  <a:pt x="14" y="56"/>
                  <a:pt x="0" y="56"/>
                </a:cubicBezTo>
                <a:cubicBezTo>
                  <a:pt x="0" y="39"/>
                  <a:pt x="0" y="2"/>
                  <a:pt x="0" y="2"/>
                </a:cubicBezTo>
                <a:cubicBezTo>
                  <a:pt x="0" y="2"/>
                  <a:pt x="10" y="12"/>
                  <a:pt x="14" y="17"/>
                </a:cubicBezTo>
                <a:cubicBezTo>
                  <a:pt x="16" y="19"/>
                  <a:pt x="18" y="20"/>
                  <a:pt x="21" y="17"/>
                </a:cubicBezTo>
                <a:cubicBezTo>
                  <a:pt x="27" y="11"/>
                  <a:pt x="33" y="6"/>
                  <a:pt x="40" y="0"/>
                </a:cubicBezTo>
                <a:close/>
              </a:path>
            </a:pathLst>
          </a:custGeom>
          <a:grpFill/>
          <a:ln>
            <a:noFill/>
          </a:ln>
        </xdr:spPr>
        <xdr:txBody>
          <a:bodyPr vert="horz" wrap="square" lIns="91440" tIns="45720" rIns="91440" bIns="45720" numCol="1" anchor="t" anchorCtr="0" compatLnSpc="1">
            <a:prstTxWarp prst="textNoShape">
              <a:avLst/>
            </a:prstTxWarp>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srgbClr val="282F39"/>
              </a:solidFill>
              <a:effectLst/>
              <a:uLnTx/>
              <a:uFillTx/>
              <a:latin typeface="Calibri" panose="020F0502020204030204"/>
              <a:ea typeface="+mn-ea"/>
              <a:cs typeface="+mn-cs"/>
            </a:endParaRPr>
          </a:p>
        </xdr:txBody>
      </xdr:sp>
    </xdr:grpSp>
    <xdr:clientData/>
  </xdr:twoCellAnchor>
  <xdr:twoCellAnchor>
    <xdr:from>
      <xdr:col>10</xdr:col>
      <xdr:colOff>0</xdr:colOff>
      <xdr:row>2</xdr:row>
      <xdr:rowOff>0</xdr:rowOff>
    </xdr:from>
    <xdr:to>
      <xdr:col>13</xdr:col>
      <xdr:colOff>4572000</xdr:colOff>
      <xdr:row>7</xdr:row>
      <xdr:rowOff>1066800</xdr:rowOff>
    </xdr:to>
    <xdr:graphicFrame macro="">
      <xdr:nvGraphicFramePr>
        <xdr:cNvPr id="20" name="Graphique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B1:AMJ32"/>
  <sheetViews>
    <sheetView showGridLines="0" tabSelected="1" zoomScale="80" zoomScaleNormal="80" workbookViewId="0">
      <pane xSplit="6" topLeftCell="G1" activePane="topRight" state="frozen"/>
      <selection pane="topRight" activeCell="I4" sqref="I4"/>
    </sheetView>
  </sheetViews>
  <sheetFormatPr baseColWidth="10" defaultColWidth="11" defaultRowHeight="10.5" x14ac:dyDescent="0.25"/>
  <cols>
    <col min="1" max="1" width="1.58203125" style="12" customWidth="1"/>
    <col min="2" max="2" width="8.58203125" style="12" customWidth="1"/>
    <col min="3" max="3" width="12.58203125" style="12" customWidth="1"/>
    <col min="4" max="5" width="40.58203125" style="12" customWidth="1"/>
    <col min="6" max="6" width="23.58203125" style="12" customWidth="1"/>
    <col min="7" max="7" width="5.58203125" style="12" customWidth="1"/>
    <col min="8" max="11" width="30.58203125" style="12" customWidth="1"/>
    <col min="12" max="12" width="5.58203125" style="35" customWidth="1"/>
    <col min="13" max="13" width="17.33203125" style="12" customWidth="1"/>
    <col min="14" max="14" width="60.83203125" style="12" bestFit="1" customWidth="1"/>
    <col min="15" max="1025" width="10.58203125" style="12" customWidth="1"/>
    <col min="1026" max="16384" width="11" style="12"/>
  </cols>
  <sheetData>
    <row r="1" spans="2:1024" ht="10" customHeight="1" x14ac:dyDescent="0.25"/>
    <row r="2" spans="2:1024" ht="86.5" customHeight="1" x14ac:dyDescent="0.25">
      <c r="B2" s="52" t="s">
        <v>238</v>
      </c>
      <c r="C2" s="53"/>
      <c r="D2" s="53"/>
      <c r="E2" s="53"/>
      <c r="F2" s="53"/>
      <c r="G2" s="53"/>
      <c r="H2" s="53"/>
      <c r="I2" s="53"/>
      <c r="J2" s="53"/>
      <c r="K2" s="53"/>
      <c r="L2" s="53"/>
      <c r="M2" s="53"/>
      <c r="N2" s="54"/>
    </row>
    <row r="3" spans="2:1024" ht="85.5" customHeight="1" x14ac:dyDescent="0.25">
      <c r="B3" s="55" t="s">
        <v>239</v>
      </c>
      <c r="C3" s="56"/>
      <c r="D3" s="56"/>
      <c r="E3" s="58" t="s">
        <v>247</v>
      </c>
      <c r="F3" s="59"/>
      <c r="G3" s="61" t="s">
        <v>240</v>
      </c>
      <c r="H3" s="62"/>
      <c r="I3" s="62"/>
      <c r="J3" s="63" t="s">
        <v>245</v>
      </c>
      <c r="K3" s="68"/>
      <c r="L3" s="69"/>
      <c r="M3" s="69"/>
      <c r="N3" s="69"/>
    </row>
    <row r="4" spans="2:1024" ht="85.5" customHeight="1" x14ac:dyDescent="0.25">
      <c r="B4" s="57"/>
      <c r="C4" s="57"/>
      <c r="D4" s="57"/>
      <c r="E4" s="60"/>
      <c r="F4" s="60"/>
      <c r="G4" s="13"/>
      <c r="H4" s="14" t="s">
        <v>241</v>
      </c>
      <c r="I4" s="15"/>
      <c r="J4" s="64"/>
      <c r="K4" s="70"/>
      <c r="L4" s="70"/>
      <c r="M4" s="70"/>
      <c r="N4" s="70"/>
    </row>
    <row r="5" spans="2:1024" ht="85.5" customHeight="1" x14ac:dyDescent="0.25">
      <c r="B5" s="57"/>
      <c r="C5" s="57"/>
      <c r="D5" s="57"/>
      <c r="E5" s="60"/>
      <c r="F5" s="60"/>
      <c r="G5" s="16"/>
      <c r="H5" s="17" t="s">
        <v>248</v>
      </c>
      <c r="I5" s="18"/>
      <c r="J5" s="64"/>
      <c r="K5" s="70"/>
      <c r="L5" s="70"/>
      <c r="M5" s="70"/>
      <c r="N5" s="70"/>
    </row>
    <row r="6" spans="2:1024" ht="85.5" customHeight="1" x14ac:dyDescent="0.25">
      <c r="B6" s="57"/>
      <c r="C6" s="57"/>
      <c r="D6" s="57"/>
      <c r="E6" s="60"/>
      <c r="F6" s="60"/>
      <c r="G6" s="16"/>
      <c r="H6" s="17" t="s">
        <v>242</v>
      </c>
      <c r="I6" s="18"/>
      <c r="J6" s="65"/>
      <c r="K6" s="70"/>
      <c r="L6" s="70"/>
      <c r="M6" s="70"/>
      <c r="N6" s="70"/>
    </row>
    <row r="7" spans="2:1024" ht="85.5" customHeight="1" x14ac:dyDescent="0.25">
      <c r="B7" s="57"/>
      <c r="C7" s="57"/>
      <c r="D7" s="57"/>
      <c r="E7" s="60"/>
      <c r="F7" s="60"/>
      <c r="G7" s="16"/>
      <c r="H7" s="17" t="s">
        <v>243</v>
      </c>
      <c r="I7" s="18"/>
      <c r="J7" s="66" t="e">
        <f>_calculs!C24</f>
        <v>#N/A</v>
      </c>
      <c r="K7" s="70"/>
      <c r="L7" s="70"/>
      <c r="M7" s="70"/>
      <c r="N7" s="70"/>
    </row>
    <row r="8" spans="2:1024" ht="85.5" customHeight="1" x14ac:dyDescent="0.25">
      <c r="B8" s="57"/>
      <c r="C8" s="57"/>
      <c r="D8" s="57"/>
      <c r="E8" s="60"/>
      <c r="F8" s="60"/>
      <c r="G8" s="19"/>
      <c r="H8" s="20" t="s">
        <v>244</v>
      </c>
      <c r="I8" s="21"/>
      <c r="J8" s="67"/>
      <c r="K8" s="70"/>
      <c r="L8" s="70"/>
      <c r="M8" s="70"/>
      <c r="N8" s="70"/>
    </row>
    <row r="9" spans="2:1024" ht="42.65" customHeight="1" x14ac:dyDescent="0.25">
      <c r="B9" s="22"/>
      <c r="C9" s="23"/>
      <c r="D9" s="23"/>
      <c r="E9" s="23"/>
      <c r="F9" s="23"/>
      <c r="G9" s="23"/>
      <c r="H9" s="23"/>
      <c r="I9" s="23"/>
      <c r="J9" s="23"/>
      <c r="K9" s="23"/>
      <c r="L9" s="23"/>
      <c r="M9" s="23"/>
      <c r="N9" s="23"/>
    </row>
    <row r="10" spans="2:1024" ht="66.650000000000006" customHeight="1" x14ac:dyDescent="0.5">
      <c r="B10" s="48" t="s">
        <v>234</v>
      </c>
      <c r="C10" s="49"/>
      <c r="D10" s="49"/>
      <c r="E10" s="49"/>
      <c r="F10" s="49"/>
      <c r="H10" s="48" t="s">
        <v>233</v>
      </c>
      <c r="I10" s="49"/>
      <c r="J10" s="49"/>
      <c r="K10" s="49"/>
      <c r="L10" s="23"/>
      <c r="M10" s="50" t="s">
        <v>235</v>
      </c>
      <c r="N10" s="51"/>
    </row>
    <row r="11" spans="2:1024" ht="66.650000000000006" customHeight="1" x14ac:dyDescent="0.25">
      <c r="B11" s="42" t="s">
        <v>3</v>
      </c>
      <c r="C11" s="43" t="s">
        <v>4</v>
      </c>
      <c r="D11" s="44" t="s">
        <v>5</v>
      </c>
      <c r="E11" s="44" t="s">
        <v>6</v>
      </c>
      <c r="F11" s="44" t="s">
        <v>7</v>
      </c>
      <c r="H11" s="44" t="s">
        <v>229</v>
      </c>
      <c r="I11" s="44" t="s">
        <v>230</v>
      </c>
      <c r="J11" s="44" t="s">
        <v>231</v>
      </c>
      <c r="K11" s="44" t="s">
        <v>232</v>
      </c>
      <c r="L11" s="24"/>
      <c r="M11" s="44" t="s">
        <v>8</v>
      </c>
      <c r="N11" s="44" t="s">
        <v>237</v>
      </c>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c r="HX11" s="25"/>
      <c r="HY11" s="25"/>
      <c r="HZ11" s="25"/>
      <c r="IA11" s="25"/>
      <c r="IB11" s="25"/>
      <c r="IC11" s="25"/>
      <c r="ID11" s="25"/>
      <c r="IE11" s="25"/>
      <c r="IF11" s="25"/>
      <c r="IG11" s="25"/>
      <c r="IH11" s="25"/>
      <c r="II11" s="25"/>
      <c r="IJ11" s="25"/>
      <c r="IK11" s="25"/>
      <c r="IL11" s="25"/>
      <c r="IM11" s="25"/>
      <c r="IN11" s="25"/>
      <c r="IO11" s="25"/>
      <c r="IP11" s="25"/>
      <c r="IQ11" s="25"/>
      <c r="IR11" s="25"/>
      <c r="IS11" s="25"/>
      <c r="IT11" s="25"/>
      <c r="IU11" s="25"/>
      <c r="IV11" s="25"/>
      <c r="IW11" s="25"/>
      <c r="IX11" s="25"/>
      <c r="IY11" s="25"/>
      <c r="IZ11" s="25"/>
      <c r="JA11" s="25"/>
      <c r="JB11" s="25"/>
      <c r="JC11" s="25"/>
      <c r="JD11" s="25"/>
      <c r="JE11" s="25"/>
      <c r="JF11" s="25"/>
      <c r="JG11" s="25"/>
      <c r="JH11" s="25"/>
      <c r="JI11" s="25"/>
      <c r="JJ11" s="25"/>
      <c r="JK11" s="25"/>
      <c r="JL11" s="25"/>
      <c r="JM11" s="25"/>
      <c r="JN11" s="25"/>
      <c r="JO11" s="25"/>
      <c r="JP11" s="25"/>
      <c r="JQ11" s="25"/>
      <c r="JR11" s="25"/>
      <c r="JS11" s="25"/>
      <c r="JT11" s="25"/>
      <c r="JU11" s="25"/>
      <c r="JV11" s="25"/>
      <c r="JW11" s="25"/>
      <c r="JX11" s="25"/>
      <c r="JY11" s="25"/>
      <c r="JZ11" s="25"/>
      <c r="KA11" s="25"/>
      <c r="KB11" s="25"/>
      <c r="KC11" s="25"/>
      <c r="KD11" s="25"/>
      <c r="KE11" s="25"/>
      <c r="KF11" s="25"/>
      <c r="KG11" s="25"/>
      <c r="KH11" s="25"/>
      <c r="KI11" s="25"/>
      <c r="KJ11" s="25"/>
      <c r="KK11" s="25"/>
      <c r="KL11" s="25"/>
      <c r="KM11" s="25"/>
      <c r="KN11" s="25"/>
      <c r="KO11" s="25"/>
      <c r="KP11" s="25"/>
      <c r="KQ11" s="25"/>
      <c r="KR11" s="25"/>
      <c r="KS11" s="25"/>
      <c r="KT11" s="25"/>
      <c r="KU11" s="25"/>
      <c r="KV11" s="25"/>
      <c r="KW11" s="25"/>
      <c r="KX11" s="25"/>
      <c r="KY11" s="25"/>
      <c r="KZ11" s="25"/>
      <c r="LA11" s="25"/>
      <c r="LB11" s="25"/>
      <c r="LC11" s="25"/>
      <c r="LD11" s="25"/>
      <c r="LE11" s="25"/>
      <c r="LF11" s="25"/>
      <c r="LG11" s="25"/>
      <c r="LH11" s="25"/>
      <c r="LI11" s="25"/>
      <c r="LJ11" s="25"/>
      <c r="LK11" s="25"/>
      <c r="LL11" s="25"/>
      <c r="LM11" s="25"/>
      <c r="LN11" s="25"/>
      <c r="LO11" s="25"/>
      <c r="LP11" s="25"/>
      <c r="LQ11" s="25"/>
      <c r="LR11" s="25"/>
      <c r="LS11" s="25"/>
      <c r="LT11" s="25"/>
      <c r="LU11" s="25"/>
      <c r="LV11" s="25"/>
      <c r="LW11" s="25"/>
      <c r="LX11" s="25"/>
      <c r="LY11" s="25"/>
      <c r="LZ11" s="25"/>
      <c r="MA11" s="25"/>
      <c r="MB11" s="25"/>
      <c r="MC11" s="25"/>
      <c r="MD11" s="25"/>
      <c r="ME11" s="25"/>
      <c r="MF11" s="25"/>
      <c r="MG11" s="25"/>
      <c r="MH11" s="25"/>
      <c r="MI11" s="25"/>
      <c r="MJ11" s="25"/>
      <c r="MK11" s="25"/>
      <c r="ML11" s="25"/>
      <c r="MM11" s="25"/>
      <c r="MN11" s="25"/>
      <c r="MO11" s="25"/>
      <c r="MP11" s="25"/>
      <c r="MQ11" s="25"/>
      <c r="MR11" s="25"/>
      <c r="MS11" s="25"/>
      <c r="MT11" s="25"/>
      <c r="MU11" s="25"/>
      <c r="MV11" s="25"/>
      <c r="MW11" s="25"/>
      <c r="MX11" s="25"/>
      <c r="MY11" s="25"/>
      <c r="MZ11" s="25"/>
      <c r="NA11" s="25"/>
      <c r="NB11" s="25"/>
      <c r="NC11" s="25"/>
      <c r="ND11" s="25"/>
      <c r="NE11" s="25"/>
      <c r="NF11" s="25"/>
      <c r="NG11" s="25"/>
      <c r="NH11" s="25"/>
      <c r="NI11" s="25"/>
      <c r="NJ11" s="25"/>
      <c r="NK11" s="25"/>
      <c r="NL11" s="25"/>
      <c r="NM11" s="25"/>
      <c r="NN11" s="25"/>
      <c r="NO11" s="25"/>
      <c r="NP11" s="25"/>
      <c r="NQ11" s="25"/>
      <c r="NR11" s="25"/>
      <c r="NS11" s="25"/>
      <c r="NT11" s="25"/>
      <c r="NU11" s="25"/>
      <c r="NV11" s="25"/>
      <c r="NW11" s="25"/>
      <c r="NX11" s="25"/>
      <c r="NY11" s="25"/>
      <c r="NZ11" s="25"/>
      <c r="OA11" s="25"/>
      <c r="OB11" s="25"/>
      <c r="OC11" s="25"/>
      <c r="OD11" s="25"/>
      <c r="OE11" s="25"/>
      <c r="OF11" s="25"/>
      <c r="OG11" s="25"/>
      <c r="OH11" s="25"/>
      <c r="OI11" s="25"/>
      <c r="OJ11" s="25"/>
      <c r="OK11" s="25"/>
      <c r="OL11" s="25"/>
      <c r="OM11" s="25"/>
      <c r="ON11" s="25"/>
      <c r="OO11" s="25"/>
      <c r="OP11" s="25"/>
      <c r="OQ11" s="25"/>
      <c r="OR11" s="25"/>
      <c r="OS11" s="25"/>
      <c r="OT11" s="25"/>
      <c r="OU11" s="25"/>
      <c r="OV11" s="25"/>
      <c r="OW11" s="25"/>
      <c r="OX11" s="25"/>
      <c r="OY11" s="25"/>
      <c r="OZ11" s="25"/>
      <c r="PA11" s="25"/>
      <c r="PB11" s="25"/>
      <c r="PC11" s="25"/>
      <c r="PD11" s="25"/>
      <c r="PE11" s="25"/>
      <c r="PF11" s="25"/>
      <c r="PG11" s="25"/>
      <c r="PH11" s="25"/>
      <c r="PI11" s="25"/>
      <c r="PJ11" s="25"/>
      <c r="PK11" s="25"/>
      <c r="PL11" s="25"/>
      <c r="PM11" s="25"/>
      <c r="PN11" s="25"/>
      <c r="PO11" s="25"/>
      <c r="PP11" s="25"/>
      <c r="PQ11" s="25"/>
      <c r="PR11" s="25"/>
      <c r="PS11" s="25"/>
      <c r="PT11" s="25"/>
      <c r="PU11" s="25"/>
      <c r="PV11" s="25"/>
      <c r="PW11" s="25"/>
      <c r="PX11" s="25"/>
      <c r="PY11" s="25"/>
      <c r="PZ11" s="25"/>
      <c r="QA11" s="25"/>
      <c r="QB11" s="25"/>
      <c r="QC11" s="25"/>
      <c r="QD11" s="25"/>
      <c r="QE11" s="25"/>
      <c r="QF11" s="25"/>
      <c r="QG11" s="25"/>
      <c r="QH11" s="25"/>
      <c r="QI11" s="25"/>
      <c r="QJ11" s="25"/>
      <c r="QK11" s="25"/>
      <c r="QL11" s="25"/>
      <c r="QM11" s="25"/>
      <c r="QN11" s="25"/>
      <c r="QO11" s="25"/>
      <c r="QP11" s="25"/>
      <c r="QQ11" s="25"/>
      <c r="QR11" s="25"/>
      <c r="QS11" s="25"/>
      <c r="QT11" s="25"/>
      <c r="QU11" s="25"/>
      <c r="QV11" s="25"/>
      <c r="QW11" s="25"/>
      <c r="QX11" s="25"/>
      <c r="QY11" s="25"/>
      <c r="QZ11" s="25"/>
      <c r="RA11" s="25"/>
      <c r="RB11" s="25"/>
      <c r="RC11" s="25"/>
      <c r="RD11" s="25"/>
      <c r="RE11" s="25"/>
      <c r="RF11" s="25"/>
      <c r="RG11" s="25"/>
      <c r="RH11" s="25"/>
      <c r="RI11" s="25"/>
      <c r="RJ11" s="25"/>
      <c r="RK11" s="25"/>
      <c r="RL11" s="25"/>
      <c r="RM11" s="25"/>
      <c r="RN11" s="25"/>
      <c r="RO11" s="25"/>
      <c r="RP11" s="25"/>
      <c r="RQ11" s="25"/>
      <c r="RR11" s="25"/>
      <c r="RS11" s="25"/>
      <c r="RT11" s="25"/>
      <c r="RU11" s="25"/>
      <c r="RV11" s="25"/>
      <c r="RW11" s="25"/>
      <c r="RX11" s="25"/>
      <c r="RY11" s="25"/>
      <c r="RZ11" s="25"/>
      <c r="SA11" s="25"/>
      <c r="SB11" s="25"/>
      <c r="SC11" s="25"/>
      <c r="SD11" s="25"/>
      <c r="SE11" s="25"/>
      <c r="SF11" s="25"/>
      <c r="SG11" s="25"/>
      <c r="SH11" s="25"/>
      <c r="SI11" s="25"/>
      <c r="SJ11" s="25"/>
      <c r="SK11" s="25"/>
      <c r="SL11" s="25"/>
      <c r="SM11" s="25"/>
      <c r="SN11" s="25"/>
      <c r="SO11" s="25"/>
      <c r="SP11" s="25"/>
      <c r="SQ11" s="25"/>
      <c r="SR11" s="25"/>
      <c r="SS11" s="25"/>
      <c r="ST11" s="25"/>
      <c r="SU11" s="25"/>
      <c r="SV11" s="25"/>
      <c r="SW11" s="25"/>
      <c r="SX11" s="25"/>
      <c r="SY11" s="25"/>
      <c r="SZ11" s="25"/>
      <c r="TA11" s="25"/>
      <c r="TB11" s="25"/>
      <c r="TC11" s="25"/>
      <c r="TD11" s="25"/>
      <c r="TE11" s="25"/>
      <c r="TF11" s="25"/>
      <c r="TG11" s="25"/>
      <c r="TH11" s="25"/>
      <c r="TI11" s="25"/>
      <c r="TJ11" s="25"/>
      <c r="TK11" s="25"/>
      <c r="TL11" s="25"/>
      <c r="TM11" s="25"/>
      <c r="TN11" s="25"/>
      <c r="TO11" s="25"/>
      <c r="TP11" s="25"/>
      <c r="TQ11" s="25"/>
      <c r="TR11" s="25"/>
      <c r="TS11" s="25"/>
      <c r="TT11" s="25"/>
      <c r="TU11" s="25"/>
      <c r="TV11" s="25"/>
      <c r="TW11" s="25"/>
      <c r="TX11" s="25"/>
      <c r="TY11" s="25"/>
      <c r="TZ11" s="25"/>
      <c r="UA11" s="25"/>
      <c r="UB11" s="25"/>
      <c r="UC11" s="25"/>
      <c r="UD11" s="25"/>
      <c r="UE11" s="25"/>
      <c r="UF11" s="25"/>
      <c r="UG11" s="25"/>
      <c r="UH11" s="25"/>
      <c r="UI11" s="25"/>
      <c r="UJ11" s="25"/>
      <c r="UK11" s="25"/>
      <c r="UL11" s="25"/>
      <c r="UM11" s="25"/>
      <c r="UN11" s="25"/>
      <c r="UO11" s="25"/>
      <c r="UP11" s="25"/>
      <c r="UQ11" s="25"/>
      <c r="UR11" s="25"/>
      <c r="US11" s="25"/>
      <c r="UT11" s="25"/>
      <c r="UU11" s="25"/>
      <c r="UV11" s="25"/>
      <c r="UW11" s="25"/>
      <c r="UX11" s="25"/>
      <c r="UY11" s="25"/>
      <c r="UZ11" s="25"/>
      <c r="VA11" s="25"/>
      <c r="VB11" s="25"/>
      <c r="VC11" s="25"/>
      <c r="VD11" s="25"/>
      <c r="VE11" s="25"/>
      <c r="VF11" s="25"/>
      <c r="VG11" s="25"/>
      <c r="VH11" s="25"/>
      <c r="VI11" s="25"/>
      <c r="VJ11" s="25"/>
      <c r="VK11" s="25"/>
      <c r="VL11" s="25"/>
      <c r="VM11" s="25"/>
      <c r="VN11" s="25"/>
      <c r="VO11" s="25"/>
      <c r="VP11" s="25"/>
      <c r="VQ11" s="25"/>
      <c r="VR11" s="25"/>
      <c r="VS11" s="25"/>
      <c r="VT11" s="25"/>
      <c r="VU11" s="25"/>
      <c r="VV11" s="25"/>
      <c r="VW11" s="25"/>
      <c r="VX11" s="25"/>
      <c r="VY11" s="25"/>
      <c r="VZ11" s="25"/>
      <c r="WA11" s="25"/>
      <c r="WB11" s="25"/>
      <c r="WC11" s="25"/>
      <c r="WD11" s="25"/>
      <c r="WE11" s="25"/>
      <c r="WF11" s="25"/>
      <c r="WG11" s="25"/>
      <c r="WH11" s="25"/>
      <c r="WI11" s="25"/>
      <c r="WJ11" s="25"/>
      <c r="WK11" s="25"/>
      <c r="WL11" s="25"/>
      <c r="WM11" s="25"/>
      <c r="WN11" s="25"/>
      <c r="WO11" s="25"/>
      <c r="WP11" s="25"/>
      <c r="WQ11" s="25"/>
      <c r="WR11" s="25"/>
      <c r="WS11" s="25"/>
      <c r="WT11" s="25"/>
      <c r="WU11" s="25"/>
      <c r="WV11" s="25"/>
      <c r="WW11" s="25"/>
      <c r="WX11" s="25"/>
      <c r="WY11" s="25"/>
      <c r="WZ11" s="25"/>
      <c r="XA11" s="25"/>
      <c r="XB11" s="25"/>
      <c r="XC11" s="25"/>
      <c r="XD11" s="25"/>
      <c r="XE11" s="25"/>
      <c r="XF11" s="25"/>
      <c r="XG11" s="25"/>
      <c r="XH11" s="25"/>
      <c r="XI11" s="25"/>
      <c r="XJ11" s="25"/>
      <c r="XK11" s="25"/>
      <c r="XL11" s="25"/>
      <c r="XM11" s="25"/>
      <c r="XN11" s="25"/>
      <c r="XO11" s="25"/>
      <c r="XP11" s="25"/>
      <c r="XQ11" s="25"/>
      <c r="XR11" s="25"/>
      <c r="XS11" s="25"/>
      <c r="XT11" s="25"/>
      <c r="XU11" s="25"/>
      <c r="XV11" s="25"/>
      <c r="XW11" s="25"/>
      <c r="XX11" s="25"/>
      <c r="XY11" s="25"/>
      <c r="XZ11" s="25"/>
      <c r="YA11" s="25"/>
      <c r="YB11" s="25"/>
      <c r="YC11" s="25"/>
      <c r="YD11" s="25"/>
      <c r="YE11" s="25"/>
      <c r="YF11" s="25"/>
      <c r="YG11" s="25"/>
      <c r="YH11" s="25"/>
      <c r="YI11" s="25"/>
      <c r="YJ11" s="25"/>
      <c r="YK11" s="25"/>
      <c r="YL11" s="25"/>
      <c r="YM11" s="25"/>
      <c r="YN11" s="25"/>
      <c r="YO11" s="25"/>
      <c r="YP11" s="25"/>
      <c r="YQ11" s="25"/>
      <c r="YR11" s="25"/>
      <c r="YS11" s="25"/>
      <c r="YT11" s="25"/>
      <c r="YU11" s="25"/>
      <c r="YV11" s="25"/>
      <c r="YW11" s="25"/>
      <c r="YX11" s="25"/>
      <c r="YY11" s="25"/>
      <c r="YZ11" s="25"/>
      <c r="ZA11" s="25"/>
      <c r="ZB11" s="25"/>
      <c r="ZC11" s="25"/>
      <c r="ZD11" s="25"/>
      <c r="ZE11" s="25"/>
      <c r="ZF11" s="25"/>
      <c r="ZG11" s="25"/>
      <c r="ZH11" s="25"/>
      <c r="ZI11" s="25"/>
      <c r="ZJ11" s="25"/>
      <c r="ZK11" s="25"/>
      <c r="ZL11" s="25"/>
      <c r="ZM11" s="25"/>
      <c r="ZN11" s="25"/>
      <c r="ZO11" s="25"/>
      <c r="ZP11" s="25"/>
      <c r="ZQ11" s="25"/>
      <c r="ZR11" s="25"/>
      <c r="ZS11" s="25"/>
      <c r="ZT11" s="25"/>
      <c r="ZU11" s="25"/>
      <c r="ZV11" s="25"/>
      <c r="ZW11" s="25"/>
      <c r="ZX11" s="25"/>
      <c r="ZY11" s="25"/>
      <c r="ZZ11" s="25"/>
      <c r="AAA11" s="25"/>
      <c r="AAB11" s="25"/>
      <c r="AAC11" s="25"/>
      <c r="AAD11" s="25"/>
      <c r="AAE11" s="25"/>
      <c r="AAF11" s="25"/>
      <c r="AAG11" s="25"/>
      <c r="AAH11" s="25"/>
      <c r="AAI11" s="25"/>
      <c r="AAJ11" s="25"/>
      <c r="AAK11" s="25"/>
      <c r="AAL11" s="25"/>
      <c r="AAM11" s="25"/>
      <c r="AAN11" s="25"/>
      <c r="AAO11" s="25"/>
      <c r="AAP11" s="25"/>
      <c r="AAQ11" s="25"/>
      <c r="AAR11" s="25"/>
      <c r="AAS11" s="25"/>
      <c r="AAT11" s="25"/>
      <c r="AAU11" s="25"/>
      <c r="AAV11" s="25"/>
      <c r="AAW11" s="25"/>
      <c r="AAX11" s="25"/>
      <c r="AAY11" s="25"/>
      <c r="AAZ11" s="25"/>
      <c r="ABA11" s="25"/>
      <c r="ABB11" s="25"/>
      <c r="ABC11" s="25"/>
      <c r="ABD11" s="25"/>
      <c r="ABE11" s="25"/>
      <c r="ABF11" s="25"/>
      <c r="ABG11" s="25"/>
      <c r="ABH11" s="25"/>
      <c r="ABI11" s="25"/>
      <c r="ABJ11" s="25"/>
      <c r="ABK11" s="25"/>
      <c r="ABL11" s="25"/>
      <c r="ABM11" s="25"/>
      <c r="ABN11" s="25"/>
      <c r="ABO11" s="25"/>
      <c r="ABP11" s="25"/>
      <c r="ABQ11" s="25"/>
      <c r="ABR11" s="25"/>
      <c r="ABS11" s="25"/>
      <c r="ABT11" s="25"/>
      <c r="ABU11" s="25"/>
      <c r="ABV11" s="25"/>
      <c r="ABW11" s="25"/>
      <c r="ABX11" s="25"/>
      <c r="ABY11" s="25"/>
      <c r="ABZ11" s="25"/>
      <c r="ACA11" s="25"/>
      <c r="ACB11" s="25"/>
      <c r="ACC11" s="25"/>
      <c r="ACD11" s="25"/>
      <c r="ACE11" s="25"/>
      <c r="ACF11" s="25"/>
      <c r="ACG11" s="25"/>
      <c r="ACH11" s="25"/>
      <c r="ACI11" s="25"/>
      <c r="ACJ11" s="25"/>
      <c r="ACK11" s="25"/>
      <c r="ACL11" s="25"/>
      <c r="ACM11" s="25"/>
      <c r="ACN11" s="25"/>
      <c r="ACO11" s="25"/>
      <c r="ACP11" s="25"/>
      <c r="ACQ11" s="25"/>
      <c r="ACR11" s="25"/>
      <c r="ACS11" s="25"/>
      <c r="ACT11" s="25"/>
      <c r="ACU11" s="25"/>
      <c r="ACV11" s="25"/>
      <c r="ACW11" s="25"/>
      <c r="ACX11" s="25"/>
      <c r="ACY11" s="25"/>
      <c r="ACZ11" s="25"/>
      <c r="ADA11" s="25"/>
      <c r="ADB11" s="25"/>
      <c r="ADC11" s="25"/>
      <c r="ADD11" s="25"/>
      <c r="ADE11" s="25"/>
      <c r="ADF11" s="25"/>
      <c r="ADG11" s="25"/>
      <c r="ADH11" s="25"/>
      <c r="ADI11" s="25"/>
      <c r="ADJ11" s="25"/>
      <c r="ADK11" s="25"/>
      <c r="ADL11" s="25"/>
      <c r="ADM11" s="25"/>
      <c r="ADN11" s="25"/>
      <c r="ADO11" s="25"/>
      <c r="ADP11" s="25"/>
      <c r="ADQ11" s="25"/>
      <c r="ADR11" s="25"/>
      <c r="ADS11" s="25"/>
      <c r="ADT11" s="25"/>
      <c r="ADU11" s="25"/>
      <c r="ADV11" s="25"/>
      <c r="ADW11" s="25"/>
      <c r="ADX11" s="25"/>
      <c r="ADY11" s="25"/>
      <c r="ADZ11" s="25"/>
      <c r="AEA11" s="25"/>
      <c r="AEB11" s="25"/>
      <c r="AEC11" s="25"/>
      <c r="AED11" s="25"/>
      <c r="AEE11" s="25"/>
      <c r="AEF11" s="25"/>
      <c r="AEG11" s="25"/>
      <c r="AEH11" s="25"/>
      <c r="AEI11" s="25"/>
      <c r="AEJ11" s="25"/>
      <c r="AEK11" s="25"/>
      <c r="AEL11" s="25"/>
      <c r="AEM11" s="25"/>
      <c r="AEN11" s="25"/>
      <c r="AEO11" s="25"/>
      <c r="AEP11" s="25"/>
      <c r="AEQ11" s="25"/>
      <c r="AER11" s="25"/>
      <c r="AES11" s="25"/>
      <c r="AET11" s="25"/>
      <c r="AEU11" s="25"/>
      <c r="AEV11" s="25"/>
      <c r="AEW11" s="25"/>
      <c r="AEX11" s="25"/>
      <c r="AEY11" s="25"/>
      <c r="AEZ11" s="25"/>
      <c r="AFA11" s="25"/>
      <c r="AFB11" s="25"/>
      <c r="AFC11" s="25"/>
      <c r="AFD11" s="25"/>
      <c r="AFE11" s="25"/>
      <c r="AFF11" s="25"/>
      <c r="AFG11" s="25"/>
      <c r="AFH11" s="25"/>
      <c r="AFI11" s="25"/>
      <c r="AFJ11" s="25"/>
      <c r="AFK11" s="25"/>
      <c r="AFL11" s="25"/>
      <c r="AFM11" s="25"/>
      <c r="AFN11" s="25"/>
      <c r="AFO11" s="25"/>
      <c r="AFP11" s="25"/>
      <c r="AFQ11" s="25"/>
      <c r="AFR11" s="25"/>
      <c r="AFS11" s="25"/>
      <c r="AFT11" s="25"/>
      <c r="AFU11" s="25"/>
      <c r="AFV11" s="25"/>
      <c r="AFW11" s="25"/>
      <c r="AFX11" s="25"/>
      <c r="AFY11" s="25"/>
      <c r="AFZ11" s="25"/>
      <c r="AGA11" s="25"/>
      <c r="AGB11" s="25"/>
      <c r="AGC11" s="25"/>
      <c r="AGD11" s="25"/>
      <c r="AGE11" s="25"/>
      <c r="AGF11" s="25"/>
      <c r="AGG11" s="25"/>
      <c r="AGH11" s="25"/>
      <c r="AGI11" s="25"/>
      <c r="AGJ11" s="25"/>
      <c r="AGK11" s="25"/>
      <c r="AGL11" s="25"/>
      <c r="AGM11" s="25"/>
      <c r="AGN11" s="25"/>
      <c r="AGO11" s="25"/>
      <c r="AGP11" s="25"/>
      <c r="AGQ11" s="25"/>
      <c r="AGR11" s="25"/>
      <c r="AGS11" s="25"/>
      <c r="AGT11" s="25"/>
      <c r="AGU11" s="25"/>
      <c r="AGV11" s="25"/>
      <c r="AGW11" s="25"/>
      <c r="AGX11" s="25"/>
      <c r="AGY11" s="25"/>
      <c r="AGZ11" s="25"/>
      <c r="AHA11" s="25"/>
      <c r="AHB11" s="25"/>
      <c r="AHC11" s="25"/>
      <c r="AHD11" s="25"/>
      <c r="AHE11" s="25"/>
      <c r="AHF11" s="25"/>
      <c r="AHG11" s="25"/>
      <c r="AHH11" s="25"/>
      <c r="AHI11" s="25"/>
      <c r="AHJ11" s="25"/>
      <c r="AHK11" s="25"/>
      <c r="AHL11" s="25"/>
      <c r="AHM11" s="25"/>
      <c r="AHN11" s="25"/>
      <c r="AHO11" s="25"/>
      <c r="AHP11" s="25"/>
      <c r="AHQ11" s="25"/>
      <c r="AHR11" s="25"/>
      <c r="AHS11" s="25"/>
      <c r="AHT11" s="25"/>
      <c r="AHU11" s="25"/>
      <c r="AHV11" s="25"/>
      <c r="AHW11" s="25"/>
      <c r="AHX11" s="25"/>
      <c r="AHY11" s="25"/>
      <c r="AHZ11" s="25"/>
      <c r="AIA11" s="25"/>
      <c r="AIB11" s="25"/>
      <c r="AIC11" s="25"/>
      <c r="AID11" s="25"/>
      <c r="AIE11" s="25"/>
      <c r="AIF11" s="25"/>
      <c r="AIG11" s="25"/>
      <c r="AIH11" s="25"/>
      <c r="AII11" s="25"/>
      <c r="AIJ11" s="25"/>
      <c r="AIK11" s="25"/>
      <c r="AIL11" s="25"/>
      <c r="AIM11" s="25"/>
      <c r="AIN11" s="25"/>
      <c r="AIO11" s="25"/>
      <c r="AIP11" s="25"/>
      <c r="AIQ11" s="25"/>
      <c r="AIR11" s="25"/>
      <c r="AIS11" s="25"/>
      <c r="AIT11" s="25"/>
      <c r="AIU11" s="25"/>
      <c r="AIV11" s="25"/>
      <c r="AIW11" s="25"/>
      <c r="AIX11" s="25"/>
      <c r="AIY11" s="25"/>
      <c r="AIZ11" s="25"/>
      <c r="AJA11" s="25"/>
      <c r="AJB11" s="25"/>
      <c r="AJC11" s="25"/>
      <c r="AJD11" s="25"/>
      <c r="AJE11" s="25"/>
      <c r="AJF11" s="25"/>
      <c r="AJG11" s="25"/>
      <c r="AJH11" s="25"/>
      <c r="AJI11" s="25"/>
      <c r="AJJ11" s="25"/>
      <c r="AJK11" s="25"/>
      <c r="AJL11" s="25"/>
      <c r="AJM11" s="25"/>
      <c r="AJN11" s="25"/>
      <c r="AJO11" s="25"/>
      <c r="AJP11" s="25"/>
      <c r="AJQ11" s="25"/>
      <c r="AJR11" s="25"/>
      <c r="AJS11" s="25"/>
      <c r="AJT11" s="25"/>
      <c r="AJU11" s="25"/>
      <c r="AJV11" s="25"/>
      <c r="AJW11" s="25"/>
      <c r="AJX11" s="25"/>
      <c r="AJY11" s="25"/>
      <c r="AJZ11" s="25"/>
      <c r="AKA11" s="25"/>
      <c r="AKB11" s="25"/>
      <c r="AKC11" s="25"/>
      <c r="AKD11" s="25"/>
      <c r="AKE11" s="25"/>
      <c r="AKF11" s="25"/>
      <c r="AKG11" s="25"/>
      <c r="AKH11" s="25"/>
      <c r="AKI11" s="25"/>
      <c r="AKJ11" s="25"/>
      <c r="AKK11" s="25"/>
      <c r="AKL11" s="25"/>
      <c r="AKM11" s="25"/>
      <c r="AKN11" s="25"/>
      <c r="AKO11" s="25"/>
      <c r="AKP11" s="25"/>
      <c r="AKQ11" s="25"/>
      <c r="AKR11" s="25"/>
      <c r="AKS11" s="25"/>
      <c r="AKT11" s="25"/>
      <c r="AKU11" s="25"/>
      <c r="AKV11" s="25"/>
      <c r="AKW11" s="25"/>
      <c r="AKX11" s="25"/>
      <c r="AKY11" s="25"/>
      <c r="AKZ11" s="25"/>
      <c r="ALA11" s="25"/>
      <c r="ALB11" s="25"/>
      <c r="ALC11" s="25"/>
      <c r="ALD11" s="25"/>
      <c r="ALE11" s="25"/>
      <c r="ALF11" s="25"/>
      <c r="ALG11" s="25"/>
      <c r="ALH11" s="25"/>
      <c r="ALI11" s="25"/>
      <c r="ALJ11" s="25"/>
      <c r="ALK11" s="25"/>
      <c r="ALL11" s="25"/>
      <c r="ALM11" s="25"/>
      <c r="ALN11" s="25"/>
      <c r="ALO11" s="25"/>
      <c r="ALP11" s="25"/>
      <c r="ALQ11" s="25"/>
      <c r="ALR11" s="25"/>
      <c r="ALS11" s="25"/>
      <c r="ALT11" s="25"/>
      <c r="ALU11" s="25"/>
      <c r="ALV11" s="25"/>
      <c r="ALW11" s="25"/>
      <c r="ALX11" s="25"/>
      <c r="ALY11" s="25"/>
      <c r="ALZ11" s="25"/>
      <c r="AMA11" s="25"/>
      <c r="AMB11" s="25"/>
      <c r="AMC11" s="25"/>
      <c r="AMD11" s="25"/>
      <c r="AME11" s="25"/>
      <c r="AMF11" s="25"/>
      <c r="AMG11" s="25"/>
      <c r="AMH11" s="25"/>
      <c r="AMI11" s="25"/>
      <c r="AMJ11" s="25"/>
    </row>
    <row r="12" spans="2:1024" s="28" customFormat="1" ht="84" x14ac:dyDescent="0.25">
      <c r="B12" s="26" t="s">
        <v>208</v>
      </c>
      <c r="C12" s="27" t="s">
        <v>9</v>
      </c>
      <c r="D12" s="36" t="s">
        <v>10</v>
      </c>
      <c r="E12" s="36" t="s">
        <v>11</v>
      </c>
      <c r="F12" s="36" t="s">
        <v>12</v>
      </c>
      <c r="H12" s="38" t="s">
        <v>13</v>
      </c>
      <c r="I12" s="39" t="s">
        <v>14</v>
      </c>
      <c r="J12" s="40" t="s">
        <v>15</v>
      </c>
      <c r="K12" s="41" t="s">
        <v>16</v>
      </c>
      <c r="L12" s="29"/>
      <c r="M12" s="30"/>
      <c r="N12" s="31"/>
    </row>
    <row r="13" spans="2:1024" s="28" customFormat="1" ht="94.5" x14ac:dyDescent="0.25">
      <c r="B13" s="32" t="s">
        <v>209</v>
      </c>
      <c r="C13" s="33" t="s">
        <v>17</v>
      </c>
      <c r="D13" s="37" t="s">
        <v>18</v>
      </c>
      <c r="E13" s="37" t="s">
        <v>19</v>
      </c>
      <c r="F13" s="37" t="s">
        <v>20</v>
      </c>
      <c r="H13" s="38" t="s">
        <v>21</v>
      </c>
      <c r="I13" s="39" t="s">
        <v>22</v>
      </c>
      <c r="J13" s="40" t="s">
        <v>23</v>
      </c>
      <c r="K13" s="41" t="s">
        <v>24</v>
      </c>
      <c r="L13" s="29"/>
      <c r="M13" s="30"/>
      <c r="N13" s="31"/>
    </row>
    <row r="14" spans="2:1024" s="28" customFormat="1" ht="126" x14ac:dyDescent="0.25">
      <c r="B14" s="26" t="s">
        <v>210</v>
      </c>
      <c r="C14" s="27" t="s">
        <v>25</v>
      </c>
      <c r="D14" s="36" t="s">
        <v>26</v>
      </c>
      <c r="E14" s="36" t="s">
        <v>27</v>
      </c>
      <c r="F14" s="36" t="s">
        <v>28</v>
      </c>
      <c r="H14" s="38" t="s">
        <v>29</v>
      </c>
      <c r="I14" s="39" t="s">
        <v>30</v>
      </c>
      <c r="J14" s="40" t="s">
        <v>31</v>
      </c>
      <c r="K14" s="41" t="s">
        <v>32</v>
      </c>
      <c r="L14" s="29"/>
      <c r="M14" s="30"/>
      <c r="N14" s="31"/>
    </row>
    <row r="15" spans="2:1024" s="28" customFormat="1" ht="105" x14ac:dyDescent="0.25">
      <c r="B15" s="32" t="s">
        <v>211</v>
      </c>
      <c r="C15" s="33" t="s">
        <v>33</v>
      </c>
      <c r="D15" s="37" t="s">
        <v>34</v>
      </c>
      <c r="E15" s="37" t="s">
        <v>35</v>
      </c>
      <c r="F15" s="37" t="s">
        <v>36</v>
      </c>
      <c r="H15" s="38" t="s">
        <v>37</v>
      </c>
      <c r="I15" s="39" t="s">
        <v>38</v>
      </c>
      <c r="J15" s="40" t="s">
        <v>39</v>
      </c>
      <c r="K15" s="41" t="s">
        <v>40</v>
      </c>
      <c r="L15" s="29"/>
      <c r="M15" s="30"/>
      <c r="N15" s="31"/>
    </row>
    <row r="16" spans="2:1024" s="28" customFormat="1" ht="105" x14ac:dyDescent="0.25">
      <c r="B16" s="26" t="s">
        <v>212</v>
      </c>
      <c r="C16" s="27" t="s">
        <v>41</v>
      </c>
      <c r="D16" s="36" t="s">
        <v>42</v>
      </c>
      <c r="E16" s="36" t="s">
        <v>43</v>
      </c>
      <c r="F16" s="36" t="s">
        <v>44</v>
      </c>
      <c r="H16" s="38" t="s">
        <v>45</v>
      </c>
      <c r="I16" s="39" t="s">
        <v>46</v>
      </c>
      <c r="J16" s="40" t="s">
        <v>47</v>
      </c>
      <c r="K16" s="41" t="s">
        <v>48</v>
      </c>
      <c r="L16" s="29"/>
      <c r="M16" s="30"/>
      <c r="N16" s="31"/>
    </row>
    <row r="17" spans="2:14" s="28" customFormat="1" ht="136.5" x14ac:dyDescent="0.25">
      <c r="B17" s="32" t="s">
        <v>213</v>
      </c>
      <c r="C17" s="33" t="s">
        <v>49</v>
      </c>
      <c r="D17" s="37" t="s">
        <v>50</v>
      </c>
      <c r="E17" s="37" t="s">
        <v>51</v>
      </c>
      <c r="F17" s="37" t="s">
        <v>52</v>
      </c>
      <c r="H17" s="38" t="s">
        <v>53</v>
      </c>
      <c r="I17" s="39" t="s">
        <v>54</v>
      </c>
      <c r="J17" s="40" t="s">
        <v>55</v>
      </c>
      <c r="K17" s="41" t="s">
        <v>56</v>
      </c>
      <c r="L17" s="29"/>
      <c r="M17" s="30"/>
      <c r="N17" s="31"/>
    </row>
    <row r="18" spans="2:14" s="28" customFormat="1" ht="136.5" x14ac:dyDescent="0.25">
      <c r="B18" s="26" t="s">
        <v>214</v>
      </c>
      <c r="C18" s="27" t="s">
        <v>57</v>
      </c>
      <c r="D18" s="36" t="s">
        <v>58</v>
      </c>
      <c r="E18" s="36" t="s">
        <v>59</v>
      </c>
      <c r="F18" s="36" t="s">
        <v>60</v>
      </c>
      <c r="H18" s="38" t="s">
        <v>61</v>
      </c>
      <c r="I18" s="39" t="s">
        <v>62</v>
      </c>
      <c r="J18" s="40" t="s">
        <v>63</v>
      </c>
      <c r="K18" s="41" t="s">
        <v>64</v>
      </c>
      <c r="L18" s="29"/>
      <c r="M18" s="30"/>
      <c r="N18" s="31"/>
    </row>
    <row r="19" spans="2:14" s="28" customFormat="1" ht="105" x14ac:dyDescent="0.25">
      <c r="B19" s="32" t="s">
        <v>215</v>
      </c>
      <c r="C19" s="33" t="s">
        <v>65</v>
      </c>
      <c r="D19" s="37" t="s">
        <v>66</v>
      </c>
      <c r="E19" s="37" t="s">
        <v>67</v>
      </c>
      <c r="F19" s="37" t="s">
        <v>68</v>
      </c>
      <c r="H19" s="38" t="s">
        <v>69</v>
      </c>
      <c r="I19" s="39" t="s">
        <v>70</v>
      </c>
      <c r="J19" s="40" t="s">
        <v>71</v>
      </c>
      <c r="K19" s="41" t="s">
        <v>72</v>
      </c>
      <c r="L19" s="29"/>
      <c r="M19" s="30"/>
      <c r="N19" s="31"/>
    </row>
    <row r="20" spans="2:14" s="28" customFormat="1" ht="115.5" x14ac:dyDescent="0.25">
      <c r="B20" s="26" t="s">
        <v>216</v>
      </c>
      <c r="C20" s="27" t="s">
        <v>73</v>
      </c>
      <c r="D20" s="36" t="s">
        <v>74</v>
      </c>
      <c r="E20" s="36" t="s">
        <v>75</v>
      </c>
      <c r="F20" s="36" t="s">
        <v>76</v>
      </c>
      <c r="H20" s="38" t="s">
        <v>77</v>
      </c>
      <c r="I20" s="39" t="s">
        <v>78</v>
      </c>
      <c r="J20" s="40" t="s">
        <v>79</v>
      </c>
      <c r="K20" s="41" t="s">
        <v>80</v>
      </c>
      <c r="L20" s="29"/>
      <c r="M20" s="30"/>
      <c r="N20" s="31"/>
    </row>
    <row r="21" spans="2:14" s="28" customFormat="1" ht="136.5" x14ac:dyDescent="0.25">
      <c r="B21" s="32" t="s">
        <v>217</v>
      </c>
      <c r="C21" s="33" t="s">
        <v>81</v>
      </c>
      <c r="D21" s="37" t="s">
        <v>82</v>
      </c>
      <c r="E21" s="37" t="s">
        <v>83</v>
      </c>
      <c r="F21" s="37" t="s">
        <v>84</v>
      </c>
      <c r="H21" s="38" t="s">
        <v>85</v>
      </c>
      <c r="I21" s="39" t="s">
        <v>86</v>
      </c>
      <c r="J21" s="40" t="s">
        <v>87</v>
      </c>
      <c r="K21" s="41" t="s">
        <v>272</v>
      </c>
      <c r="L21" s="29"/>
      <c r="M21" s="30"/>
      <c r="N21" s="31"/>
    </row>
    <row r="22" spans="2:14" s="28" customFormat="1" ht="105" x14ac:dyDescent="0.25">
      <c r="B22" s="26" t="s">
        <v>218</v>
      </c>
      <c r="C22" s="27" t="s">
        <v>81</v>
      </c>
      <c r="D22" s="36" t="s">
        <v>88</v>
      </c>
      <c r="E22" s="36" t="s">
        <v>89</v>
      </c>
      <c r="F22" s="36" t="s">
        <v>90</v>
      </c>
      <c r="H22" s="38" t="s">
        <v>91</v>
      </c>
      <c r="I22" s="39" t="s">
        <v>92</v>
      </c>
      <c r="J22" s="40" t="s">
        <v>93</v>
      </c>
      <c r="K22" s="41" t="s">
        <v>94</v>
      </c>
      <c r="L22" s="29"/>
      <c r="M22" s="30"/>
      <c r="N22" s="31"/>
    </row>
    <row r="23" spans="2:14" s="28" customFormat="1" ht="168" x14ac:dyDescent="0.25">
      <c r="B23" s="32" t="s">
        <v>219</v>
      </c>
      <c r="C23" s="33" t="s">
        <v>95</v>
      </c>
      <c r="D23" s="37" t="s">
        <v>96</v>
      </c>
      <c r="E23" s="37" t="s">
        <v>97</v>
      </c>
      <c r="F23" s="37" t="s">
        <v>98</v>
      </c>
      <c r="H23" s="38" t="s">
        <v>99</v>
      </c>
      <c r="I23" s="39" t="s">
        <v>100</v>
      </c>
      <c r="J23" s="40" t="s">
        <v>101</v>
      </c>
      <c r="K23" s="41" t="s">
        <v>102</v>
      </c>
      <c r="L23" s="29"/>
      <c r="M23" s="30"/>
      <c r="N23" s="31"/>
    </row>
    <row r="24" spans="2:14" s="28" customFormat="1" ht="73.5" x14ac:dyDescent="0.25">
      <c r="B24" s="26" t="s">
        <v>220</v>
      </c>
      <c r="C24" s="27" t="s">
        <v>103</v>
      </c>
      <c r="D24" s="36" t="s">
        <v>104</v>
      </c>
      <c r="E24" s="36" t="s">
        <v>105</v>
      </c>
      <c r="F24" s="36" t="s">
        <v>106</v>
      </c>
      <c r="H24" s="38" t="s">
        <v>107</v>
      </c>
      <c r="I24" s="39" t="s">
        <v>108</v>
      </c>
      <c r="J24" s="40" t="s">
        <v>109</v>
      </c>
      <c r="K24" s="41" t="s">
        <v>110</v>
      </c>
      <c r="L24" s="29"/>
      <c r="M24" s="30"/>
      <c r="N24" s="31"/>
    </row>
    <row r="25" spans="2:14" s="28" customFormat="1" ht="105" x14ac:dyDescent="0.25">
      <c r="B25" s="32" t="s">
        <v>221</v>
      </c>
      <c r="C25" s="33" t="s">
        <v>103</v>
      </c>
      <c r="D25" s="37" t="s">
        <v>111</v>
      </c>
      <c r="E25" s="37" t="s">
        <v>112</v>
      </c>
      <c r="F25" s="37" t="s">
        <v>113</v>
      </c>
      <c r="H25" s="38" t="s">
        <v>114</v>
      </c>
      <c r="I25" s="39" t="s">
        <v>115</v>
      </c>
      <c r="J25" s="40" t="s">
        <v>116</v>
      </c>
      <c r="K25" s="41" t="s">
        <v>117</v>
      </c>
      <c r="L25" s="29"/>
      <c r="M25" s="30"/>
      <c r="N25" s="31"/>
    </row>
    <row r="26" spans="2:14" s="28" customFormat="1" ht="210" x14ac:dyDescent="0.25">
      <c r="B26" s="26" t="s">
        <v>222</v>
      </c>
      <c r="C26" s="27" t="s">
        <v>118</v>
      </c>
      <c r="D26" s="36" t="s">
        <v>119</v>
      </c>
      <c r="E26" s="36" t="s">
        <v>120</v>
      </c>
      <c r="F26" s="36" t="s">
        <v>121</v>
      </c>
      <c r="H26" s="38" t="s">
        <v>122</v>
      </c>
      <c r="I26" s="39" t="s">
        <v>123</v>
      </c>
      <c r="J26" s="40" t="s">
        <v>124</v>
      </c>
      <c r="K26" s="41" t="s">
        <v>125</v>
      </c>
      <c r="L26" s="29"/>
      <c r="M26" s="30"/>
      <c r="N26" s="31"/>
    </row>
    <row r="27" spans="2:14" s="28" customFormat="1" ht="199.5" x14ac:dyDescent="0.25">
      <c r="B27" s="32" t="s">
        <v>223</v>
      </c>
      <c r="C27" s="33" t="s">
        <v>126</v>
      </c>
      <c r="D27" s="37" t="s">
        <v>127</v>
      </c>
      <c r="E27" s="37" t="s">
        <v>128</v>
      </c>
      <c r="F27" s="37" t="s">
        <v>129</v>
      </c>
      <c r="H27" s="38" t="s">
        <v>130</v>
      </c>
      <c r="I27" s="39" t="s">
        <v>131</v>
      </c>
      <c r="J27" s="40" t="s">
        <v>132</v>
      </c>
      <c r="K27" s="41" t="s">
        <v>133</v>
      </c>
      <c r="L27" s="29"/>
      <c r="M27" s="30"/>
      <c r="N27" s="31"/>
    </row>
    <row r="28" spans="2:14" s="28" customFormat="1" ht="63" x14ac:dyDescent="0.25">
      <c r="B28" s="26" t="s">
        <v>224</v>
      </c>
      <c r="C28" s="27" t="s">
        <v>134</v>
      </c>
      <c r="D28" s="36" t="s">
        <v>135</v>
      </c>
      <c r="E28" s="36" t="s">
        <v>136</v>
      </c>
      <c r="F28" s="36" t="s">
        <v>137</v>
      </c>
      <c r="H28" s="38" t="s">
        <v>138</v>
      </c>
      <c r="I28" s="39" t="s">
        <v>139</v>
      </c>
      <c r="J28" s="40" t="s">
        <v>140</v>
      </c>
      <c r="K28" s="41" t="s">
        <v>141</v>
      </c>
      <c r="L28" s="29"/>
      <c r="M28" s="30"/>
      <c r="N28" s="31"/>
    </row>
    <row r="29" spans="2:14" s="28" customFormat="1" ht="52.5" x14ac:dyDescent="0.25">
      <c r="B29" s="32" t="s">
        <v>225</v>
      </c>
      <c r="C29" s="33" t="s">
        <v>134</v>
      </c>
      <c r="D29" s="37" t="s">
        <v>142</v>
      </c>
      <c r="E29" s="37" t="s">
        <v>143</v>
      </c>
      <c r="F29" s="37" t="s">
        <v>144</v>
      </c>
      <c r="H29" s="38" t="s">
        <v>145</v>
      </c>
      <c r="I29" s="39" t="s">
        <v>146</v>
      </c>
      <c r="J29" s="40" t="s">
        <v>147</v>
      </c>
      <c r="K29" s="41" t="s">
        <v>148</v>
      </c>
      <c r="L29" s="29"/>
      <c r="M29" s="30"/>
      <c r="N29" s="31"/>
    </row>
    <row r="30" spans="2:14" s="28" customFormat="1" ht="325.5" x14ac:dyDescent="0.25">
      <c r="B30" s="26" t="s">
        <v>226</v>
      </c>
      <c r="C30" s="27" t="s">
        <v>149</v>
      </c>
      <c r="D30" s="36" t="s">
        <v>150</v>
      </c>
      <c r="E30" s="36" t="s">
        <v>151</v>
      </c>
      <c r="F30" s="36" t="s">
        <v>152</v>
      </c>
      <c r="H30" s="38" t="s">
        <v>153</v>
      </c>
      <c r="I30" s="39" t="s">
        <v>154</v>
      </c>
      <c r="J30" s="40" t="s">
        <v>155</v>
      </c>
      <c r="K30" s="41" t="s">
        <v>156</v>
      </c>
      <c r="L30" s="29"/>
      <c r="M30" s="30"/>
      <c r="N30" s="31"/>
    </row>
    <row r="31" spans="2:14" s="28" customFormat="1" ht="157.5" x14ac:dyDescent="0.25">
      <c r="B31" s="32" t="s">
        <v>227</v>
      </c>
      <c r="C31" s="33" t="s">
        <v>157</v>
      </c>
      <c r="D31" s="37" t="s">
        <v>158</v>
      </c>
      <c r="E31" s="37" t="s">
        <v>159</v>
      </c>
      <c r="F31" s="37" t="s">
        <v>160</v>
      </c>
      <c r="H31" s="38" t="s">
        <v>161</v>
      </c>
      <c r="I31" s="39" t="s">
        <v>162</v>
      </c>
      <c r="J31" s="40" t="s">
        <v>163</v>
      </c>
      <c r="K31" s="41" t="s">
        <v>164</v>
      </c>
      <c r="L31" s="29"/>
      <c r="M31" s="30"/>
      <c r="N31" s="31"/>
    </row>
    <row r="32" spans="2:14" s="28" customFormat="1" ht="252" x14ac:dyDescent="0.25">
      <c r="B32" s="34" t="s">
        <v>228</v>
      </c>
      <c r="C32" s="27" t="s">
        <v>165</v>
      </c>
      <c r="D32" s="36" t="s">
        <v>166</v>
      </c>
      <c r="E32" s="36" t="s">
        <v>167</v>
      </c>
      <c r="F32" s="36" t="s">
        <v>168</v>
      </c>
      <c r="H32" s="38" t="s">
        <v>169</v>
      </c>
      <c r="I32" s="39" t="s">
        <v>170</v>
      </c>
      <c r="J32" s="40" t="s">
        <v>171</v>
      </c>
      <c r="K32" s="41" t="s">
        <v>172</v>
      </c>
      <c r="L32" s="29"/>
      <c r="M32" s="30"/>
      <c r="N32" s="31"/>
    </row>
  </sheetData>
  <sheetProtection algorithmName="SHA-512" hashValue="pC+aoEdy+Is4f4GBPf33HG7f8jqKBTXxoQarm7QISFk4JD/0QNv4E0tmf3VOLntKRJr/yq5pmaLODNSuSBduKA==" saltValue="XAc5yfSnikWS3IZlurt8jA==" spinCount="100000" sheet="1" objects="1" scenarios="1"/>
  <protectedRanges>
    <protectedRange sqref="M12:N32" name="NoteEtJustification"/>
    <protectedRange sqref="E3:F8" name="Commentaire"/>
    <protectedRange sqref="I4:I8" name="FicheEtablissement"/>
  </protectedRanges>
  <mergeCells count="10">
    <mergeCell ref="B10:F10"/>
    <mergeCell ref="H10:K10"/>
    <mergeCell ref="M10:N10"/>
    <mergeCell ref="B2:N2"/>
    <mergeCell ref="B3:D8"/>
    <mergeCell ref="E3:F8"/>
    <mergeCell ref="G3:I3"/>
    <mergeCell ref="J3:J6"/>
    <mergeCell ref="J7:J8"/>
    <mergeCell ref="K3:N8"/>
  </mergeCells>
  <printOptions horizontalCentered="1" verticalCentered="1"/>
  <pageMargins left="0.23622047244094491" right="0.23622047244094491" top="0.74803149606299213" bottom="0.74803149606299213" header="0.31496062992125984" footer="0.31496062992125984"/>
  <pageSetup paperSize="8" scale="56" fitToHeight="0" orientation="landscape" useFirstPageNumber="1" verticalDpi="0" r:id="rId1"/>
  <headerFooter>
    <oddFooter>Page &amp;P de &amp;N</oddFooter>
  </headerFooter>
  <drawing r:id="rId2"/>
  <extLst>
    <ext xmlns:x14="http://schemas.microsoft.com/office/spreadsheetml/2009/9/main" uri="{78C0D931-6437-407d-A8EE-F0AAD7539E65}">
      <x14:conditionalFormattings>
        <x14:conditionalFormatting xmlns:xm="http://schemas.microsoft.com/office/excel/2006/main">
          <x14:cfRule type="cellIs" priority="1" stopIfTrue="1" operator="equal" id="{C5303740-4760-42FD-930D-F8B9F83A5785}">
            <xm:f>_configuration!$A$3</xm:f>
            <x14:dxf>
              <font>
                <strike val="0"/>
                <color auto="1"/>
              </font>
              <numFmt numFmtId="30" formatCode="@"/>
              <fill>
                <patternFill patternType="none">
                  <fgColor indexed="64"/>
                  <bgColor auto="1"/>
                </patternFill>
              </fill>
              <border>
                <left style="thin">
                  <color rgb="FF000000"/>
                </left>
                <right style="thin">
                  <color rgb="FF000000"/>
                </right>
                <top style="thin">
                  <color rgb="FF000000"/>
                </top>
                <bottom style="thin">
                  <color rgb="FF000000"/>
                </bottom>
              </border>
            </x14:dxf>
          </x14:cfRule>
          <x14:cfRule type="cellIs" priority="2" stopIfTrue="1" operator="equal" id="{032E503A-150B-433E-A4CA-2D33A799B96F}">
            <xm:f>_configuration!$A$4</xm:f>
            <x14:dxf>
              <font>
                <color rgb="FFFF0000"/>
              </font>
              <numFmt numFmtId="30" formatCode="@"/>
              <fill>
                <patternFill patternType="solid">
                  <fgColor rgb="FFFFD7D7"/>
                  <bgColor theme="5" tint="0.79998168889431442"/>
                </patternFill>
              </fill>
              <border>
                <left style="thin">
                  <color rgb="FF000000"/>
                </left>
                <right style="thin">
                  <color rgb="FF000000"/>
                </right>
                <top style="thin">
                  <color rgb="FF000000"/>
                </top>
                <bottom style="thin">
                  <color rgb="FF000000"/>
                </bottom>
              </border>
            </x14:dxf>
          </x14:cfRule>
          <x14:cfRule type="cellIs" priority="3" stopIfTrue="1" operator="equal" id="{F72661A9-DC77-430C-A6F2-04D5CE65399F}">
            <xm:f>_configuration!$A$5</xm:f>
            <x14:dxf>
              <font>
                <color theme="7" tint="-0.499984740745262"/>
              </font>
              <numFmt numFmtId="30" formatCode="@"/>
              <fill>
                <patternFill patternType="solid">
                  <fgColor rgb="FFFFDBB6"/>
                  <bgColor theme="7" tint="0.79998168889431442"/>
                </patternFill>
              </fill>
              <border>
                <left style="thin">
                  <color rgb="FF000000"/>
                </left>
                <right style="thin">
                  <color rgb="FF000000"/>
                </right>
                <top style="thin">
                  <color rgb="FF000000"/>
                </top>
                <bottom style="thin">
                  <color rgb="FF000000"/>
                </bottom>
              </border>
            </x14:dxf>
          </x14:cfRule>
          <x14:cfRule type="cellIs" priority="4" stopIfTrue="1" operator="equal" id="{D96A5464-5491-4E02-BA86-977DA69E5A4C}">
            <xm:f>_configuration!$A$1</xm:f>
            <x14:dxf>
              <font>
                <color theme="9"/>
              </font>
              <numFmt numFmtId="30" formatCode="@"/>
              <fill>
                <patternFill patternType="solid">
                  <fgColor rgb="FFDDE8CB"/>
                  <bgColor theme="9" tint="0.59996337778862885"/>
                </patternFill>
              </fill>
              <border>
                <left style="thin">
                  <color rgb="FF000000"/>
                </left>
                <right style="thin">
                  <color rgb="FF000000"/>
                </right>
                <top style="thin">
                  <color rgb="FF000000"/>
                </top>
                <bottom style="thin">
                  <color rgb="FF000000"/>
                </bottom>
              </border>
            </x14:dxf>
          </x14:cfRule>
          <x14:cfRule type="cellIs" priority="5" stopIfTrue="1" operator="equal" id="{D36AFA31-4921-48DE-82E2-E073AC5BB0CE}">
            <xm:f>_configuration!$A$2</xm:f>
            <x14:dxf>
              <font>
                <color theme="4" tint="-0.24994659260841701"/>
              </font>
              <numFmt numFmtId="30" formatCode="@"/>
              <fill>
                <patternFill patternType="solid">
                  <fgColor rgb="FFAFD095"/>
                  <bgColor theme="4" tint="0.59996337778862885"/>
                </patternFill>
              </fill>
              <border>
                <left style="thin">
                  <color rgb="FF000000"/>
                </left>
                <right style="thin">
                  <color rgb="FF000000"/>
                </right>
                <top style="thin">
                  <color rgb="FF000000"/>
                </top>
                <bottom style="thin">
                  <color rgb="FF000000"/>
                </bottom>
              </border>
            </x14:dxf>
          </x14:cfRule>
          <xm:sqref>J7 M12:M32</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showErrorMessage="1">
          <x14:formula1>
            <xm:f>_configuration!$B$8:$B$12</xm:f>
          </x14:formula1>
          <xm:sqref>M12:M32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B12"/>
  <sheetViews>
    <sheetView workbookViewId="0">
      <selection activeCell="A8" sqref="A8"/>
    </sheetView>
  </sheetViews>
  <sheetFormatPr baseColWidth="10" defaultRowHeight="13" x14ac:dyDescent="0.3"/>
  <cols>
    <col min="1" max="1" width="29" bestFit="1" customWidth="1"/>
    <col min="2" max="1023" width="10.58203125" customWidth="1"/>
  </cols>
  <sheetData>
    <row r="1" spans="1:2" ht="18" x14ac:dyDescent="0.4">
      <c r="A1" s="6" t="s">
        <v>175</v>
      </c>
      <c r="B1" s="6">
        <v>3</v>
      </c>
    </row>
    <row r="2" spans="1:2" ht="18" x14ac:dyDescent="0.4">
      <c r="A2" s="6" t="s">
        <v>236</v>
      </c>
      <c r="B2" s="6">
        <v>4</v>
      </c>
    </row>
    <row r="3" spans="1:2" ht="18" x14ac:dyDescent="0.4">
      <c r="A3" s="6" t="s">
        <v>246</v>
      </c>
      <c r="B3" s="6" t="s">
        <v>173</v>
      </c>
    </row>
    <row r="4" spans="1:2" ht="18" x14ac:dyDescent="0.4">
      <c r="A4" s="6" t="s">
        <v>2</v>
      </c>
      <c r="B4" s="6">
        <v>1</v>
      </c>
    </row>
    <row r="5" spans="1:2" ht="18" x14ac:dyDescent="0.4">
      <c r="A5" s="6" t="s">
        <v>174</v>
      </c>
      <c r="B5" s="6">
        <v>2</v>
      </c>
    </row>
    <row r="6" spans="1:2" ht="18" x14ac:dyDescent="0.4">
      <c r="A6" s="6"/>
    </row>
    <row r="7" spans="1:2" ht="18" x14ac:dyDescent="0.4">
      <c r="A7" s="6"/>
    </row>
    <row r="8" spans="1:2" ht="18" x14ac:dyDescent="0.4">
      <c r="A8" s="6">
        <v>1</v>
      </c>
      <c r="B8" s="6" t="s">
        <v>2</v>
      </c>
    </row>
    <row r="9" spans="1:2" ht="18" x14ac:dyDescent="0.4">
      <c r="A9" s="6">
        <v>2</v>
      </c>
      <c r="B9" s="6" t="s">
        <v>174</v>
      </c>
    </row>
    <row r="10" spans="1:2" ht="18" x14ac:dyDescent="0.4">
      <c r="A10" s="6">
        <v>3</v>
      </c>
      <c r="B10" s="6" t="s">
        <v>175</v>
      </c>
    </row>
    <row r="11" spans="1:2" ht="18" x14ac:dyDescent="0.4">
      <c r="A11" s="6">
        <v>4</v>
      </c>
      <c r="B11" s="6" t="s">
        <v>236</v>
      </c>
    </row>
    <row r="12" spans="1:2" ht="18" x14ac:dyDescent="0.4">
      <c r="A12" s="6" t="s">
        <v>173</v>
      </c>
      <c r="B12" s="6" t="s">
        <v>246</v>
      </c>
    </row>
  </sheetData>
  <sortState ref="A8:A12">
    <sortCondition ref="A8:A12"/>
  </sortState>
  <pageMargins left="0.39370078740157477" right="0.39370078740157477" top="0.39370078740157477" bottom="0.53267716535433074" header="0.39370078740157477" footer="0.39370078740157477"/>
  <pageSetup paperSize="9" scale="45" fitToWidth="0"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workbookViewId="0">
      <selection activeCell="B25" sqref="B25"/>
    </sheetView>
  </sheetViews>
  <sheetFormatPr baseColWidth="10" defaultRowHeight="13" x14ac:dyDescent="0.3"/>
  <cols>
    <col min="1" max="1" width="18" customWidth="1"/>
    <col min="2" max="25" width="9.33203125" customWidth="1"/>
  </cols>
  <sheetData>
    <row r="1" spans="1:22" x14ac:dyDescent="0.3">
      <c r="A1" s="1" t="s">
        <v>176</v>
      </c>
      <c r="B1" t="str">
        <f>Evaluation_maturité!B12</f>
        <v>1-GOUV-1</v>
      </c>
      <c r="C1" t="str">
        <f>Evaluation_maturité!B13</f>
        <v>2-GOUV-2</v>
      </c>
      <c r="D1" t="str">
        <f>Evaluation_maturité!B14</f>
        <v>3-GOUV-3</v>
      </c>
      <c r="E1" t="str">
        <f>Evaluation_maturité!B15</f>
        <v>4-GOUV-4</v>
      </c>
      <c r="F1" t="str">
        <f>Evaluation_maturité!B16</f>
        <v>5-GOUV-5</v>
      </c>
      <c r="G1" t="str">
        <f>Evaluation_maturité!B17</f>
        <v>6-PROT-1</v>
      </c>
      <c r="H1" t="str">
        <f>Evaluation_maturité!B18</f>
        <v>7-PROT-2</v>
      </c>
      <c r="I1" t="str">
        <f>Evaluation_maturité!B19</f>
        <v>8-GOUV-6</v>
      </c>
      <c r="J1" t="str">
        <f>Evaluation_maturité!B20</f>
        <v>9-PROT-3</v>
      </c>
      <c r="K1" t="str">
        <f>Evaluation_maturité!B21</f>
        <v>10-PROT-4</v>
      </c>
      <c r="L1" t="str">
        <f>Evaluation_maturité!B22</f>
        <v>11-PROT-5</v>
      </c>
      <c r="M1" t="str">
        <f>Evaluation_maturité!B23</f>
        <v>12-PROT-6</v>
      </c>
      <c r="N1" t="str">
        <f>Evaluation_maturité!B24</f>
        <v>13-PROT-7</v>
      </c>
      <c r="O1" t="str">
        <f>Evaluation_maturité!B25</f>
        <v>14-PROT-8</v>
      </c>
      <c r="P1" t="str">
        <f>Evaluation_maturité!B26</f>
        <v>15-PROT-9</v>
      </c>
      <c r="Q1" t="str">
        <f>Evaluation_maturité!B27</f>
        <v>16-PROT-10</v>
      </c>
      <c r="R1" t="str">
        <f>Evaluation_maturité!B28</f>
        <v>17-PROT-11</v>
      </c>
      <c r="S1" t="str">
        <f>Evaluation_maturité!B29</f>
        <v>18-PROT-12</v>
      </c>
      <c r="T1" t="str">
        <f>Evaluation_maturité!B30</f>
        <v>19-PROT-13</v>
      </c>
      <c r="U1" t="str">
        <f>Evaluation_maturité!B31</f>
        <v>20-DEF-1</v>
      </c>
      <c r="V1" t="str">
        <f>Evaluation_maturité!B32</f>
        <v>21-RES-1</v>
      </c>
    </row>
    <row r="2" spans="1:22" x14ac:dyDescent="0.3">
      <c r="A2" s="1" t="s">
        <v>177</v>
      </c>
      <c r="B2" s="7">
        <f>Evaluation_maturité!M12</f>
        <v>0</v>
      </c>
      <c r="C2" s="7">
        <f>Evaluation_maturité!M13</f>
        <v>0</v>
      </c>
      <c r="D2" s="7">
        <f>Evaluation_maturité!M14</f>
        <v>0</v>
      </c>
      <c r="E2" s="7">
        <f>Evaluation_maturité!M15</f>
        <v>0</v>
      </c>
      <c r="F2" s="7">
        <f>Evaluation_maturité!M16</f>
        <v>0</v>
      </c>
      <c r="G2" s="7">
        <f>Evaluation_maturité!M17</f>
        <v>0</v>
      </c>
      <c r="H2" s="7">
        <f>Evaluation_maturité!M18</f>
        <v>0</v>
      </c>
      <c r="I2" s="7">
        <f>Evaluation_maturité!M19</f>
        <v>0</v>
      </c>
      <c r="J2" s="7">
        <f>Evaluation_maturité!M20</f>
        <v>0</v>
      </c>
      <c r="K2" s="7">
        <f>Evaluation_maturité!M21</f>
        <v>0</v>
      </c>
      <c r="L2" s="7">
        <f>Evaluation_maturité!M22</f>
        <v>0</v>
      </c>
      <c r="M2" s="7">
        <f>Evaluation_maturité!M23</f>
        <v>0</v>
      </c>
      <c r="N2" s="7">
        <f>Evaluation_maturité!M24</f>
        <v>0</v>
      </c>
      <c r="O2" s="7">
        <f>Evaluation_maturité!M25</f>
        <v>0</v>
      </c>
      <c r="P2" s="7">
        <f>Evaluation_maturité!M26</f>
        <v>0</v>
      </c>
      <c r="Q2" s="7">
        <f>Evaluation_maturité!M27</f>
        <v>0</v>
      </c>
      <c r="R2" s="7">
        <f>Evaluation_maturité!M28</f>
        <v>0</v>
      </c>
      <c r="S2" s="7">
        <f>Evaluation_maturité!M29</f>
        <v>0</v>
      </c>
      <c r="T2" s="7">
        <f>Evaluation_maturité!M30</f>
        <v>0</v>
      </c>
      <c r="U2" s="7">
        <f>Evaluation_maturité!M31</f>
        <v>0</v>
      </c>
      <c r="V2" s="7">
        <f>Evaluation_maturité!M32</f>
        <v>0</v>
      </c>
    </row>
    <row r="4" spans="1:22" x14ac:dyDescent="0.3">
      <c r="A4" t="s">
        <v>5</v>
      </c>
      <c r="B4" s="2" t="s">
        <v>178</v>
      </c>
      <c r="C4" s="2" t="s">
        <v>179</v>
      </c>
      <c r="D4" s="2" t="s">
        <v>180</v>
      </c>
      <c r="E4" s="2" t="s">
        <v>181</v>
      </c>
      <c r="F4" s="2" t="s">
        <v>182</v>
      </c>
      <c r="G4" s="8" t="s">
        <v>183</v>
      </c>
      <c r="H4" s="8" t="s">
        <v>184</v>
      </c>
      <c r="I4" s="8" t="s">
        <v>185</v>
      </c>
      <c r="J4" s="2" t="s">
        <v>186</v>
      </c>
      <c r="K4" s="2" t="s">
        <v>187</v>
      </c>
      <c r="L4" s="2" t="s">
        <v>188</v>
      </c>
      <c r="M4" s="2" t="s">
        <v>189</v>
      </c>
      <c r="N4" s="2" t="s">
        <v>190</v>
      </c>
      <c r="O4" s="2" t="s">
        <v>191</v>
      </c>
      <c r="P4" s="2" t="s">
        <v>192</v>
      </c>
      <c r="Q4" s="2" t="s">
        <v>193</v>
      </c>
      <c r="R4" s="2" t="s">
        <v>194</v>
      </c>
      <c r="S4" s="2" t="s">
        <v>195</v>
      </c>
      <c r="T4" s="2" t="s">
        <v>196</v>
      </c>
      <c r="U4" s="2" t="s">
        <v>197</v>
      </c>
      <c r="V4" s="2" t="s">
        <v>198</v>
      </c>
    </row>
    <row r="5" spans="1:22" x14ac:dyDescent="0.3">
      <c r="A5" t="s">
        <v>199</v>
      </c>
      <c r="B5" t="e">
        <f>VLOOKUP(B$2,_configuration!$A$1:$B$5,2)</f>
        <v>#N/A</v>
      </c>
      <c r="C5" t="e">
        <f>VLOOKUP(C$2,_configuration!$A$1:$B$5,2)</f>
        <v>#N/A</v>
      </c>
      <c r="D5" t="e">
        <f>VLOOKUP(D$2,_configuration!$A$1:$B$5,2)</f>
        <v>#N/A</v>
      </c>
      <c r="E5" t="e">
        <f>VLOOKUP(E$2,_configuration!$A$1:$B$5,2)</f>
        <v>#N/A</v>
      </c>
      <c r="F5" t="e">
        <f>VLOOKUP(F$2,_configuration!$A$1:$B$5,2)</f>
        <v>#N/A</v>
      </c>
      <c r="G5" t="e">
        <f>VLOOKUP(I$2,_configuration!$A$1:$B$5,2)</f>
        <v>#N/A</v>
      </c>
      <c r="H5" t="e">
        <f>VLOOKUP(G$2,_configuration!$A$1:$B$5,2)</f>
        <v>#N/A</v>
      </c>
      <c r="I5" t="e">
        <f>VLOOKUP(H$2,_configuration!$A$1:$B$5,2)</f>
        <v>#N/A</v>
      </c>
      <c r="J5" t="e">
        <f>VLOOKUP(J$2,_configuration!$A$1:$B$5,2)</f>
        <v>#N/A</v>
      </c>
      <c r="K5" t="e">
        <f>VLOOKUP(K$2,_configuration!$A$1:$B$5,2)</f>
        <v>#N/A</v>
      </c>
      <c r="L5" t="e">
        <f>VLOOKUP(L$2,_configuration!$A$1:$B$5,2)</f>
        <v>#N/A</v>
      </c>
      <c r="M5" t="e">
        <f>VLOOKUP(M$2,_configuration!$A$1:$B$5,2)</f>
        <v>#N/A</v>
      </c>
      <c r="N5" t="e">
        <f>VLOOKUP(N$2,_configuration!$A$1:$B$5,2)</f>
        <v>#N/A</v>
      </c>
      <c r="O5" t="e">
        <f>VLOOKUP(O$2,_configuration!$A$1:$B$5,2)</f>
        <v>#N/A</v>
      </c>
      <c r="P5" t="e">
        <f>VLOOKUP(P$2,_configuration!$A$1:$B$5,2)</f>
        <v>#N/A</v>
      </c>
      <c r="Q5" t="e">
        <f>VLOOKUP(Q$2,_configuration!$A$1:$B$5,2)</f>
        <v>#N/A</v>
      </c>
      <c r="R5" t="e">
        <f>VLOOKUP(R$2,_configuration!$A$1:$B$5,2)</f>
        <v>#N/A</v>
      </c>
      <c r="S5" t="e">
        <f>VLOOKUP(S$2,_configuration!$A$1:$B$5,2)</f>
        <v>#N/A</v>
      </c>
      <c r="T5" t="e">
        <f>VLOOKUP(T$2,_configuration!$A$1:$B$5,2)</f>
        <v>#N/A</v>
      </c>
      <c r="U5" t="e">
        <f>VLOOKUP(U$2,_configuration!$A$1:$B$5,2)</f>
        <v>#N/A</v>
      </c>
      <c r="V5" t="e">
        <f>VLOOKUP(V$2,_configuration!$A$1:$B$5,2)</f>
        <v>#N/A</v>
      </c>
    </row>
    <row r="6" spans="1:22" x14ac:dyDescent="0.3">
      <c r="A6" t="s">
        <v>200</v>
      </c>
      <c r="B6" s="3">
        <v>3</v>
      </c>
      <c r="C6" s="3">
        <v>3</v>
      </c>
      <c r="D6" s="4">
        <v>3</v>
      </c>
      <c r="E6" s="3">
        <v>3</v>
      </c>
      <c r="F6" s="3">
        <v>3</v>
      </c>
      <c r="G6" s="3">
        <v>3</v>
      </c>
      <c r="H6" s="3">
        <v>3</v>
      </c>
      <c r="I6" s="4">
        <v>3</v>
      </c>
      <c r="J6" s="3">
        <v>3</v>
      </c>
      <c r="K6" s="3">
        <v>3</v>
      </c>
      <c r="L6" s="3">
        <v>3</v>
      </c>
      <c r="M6" s="3">
        <v>3</v>
      </c>
      <c r="N6" s="3">
        <v>3</v>
      </c>
      <c r="O6" s="3">
        <v>3</v>
      </c>
      <c r="P6" s="3">
        <v>3</v>
      </c>
      <c r="Q6" s="3">
        <v>3</v>
      </c>
      <c r="R6" s="4">
        <v>3</v>
      </c>
      <c r="S6" s="4">
        <v>3</v>
      </c>
      <c r="T6" s="3">
        <v>3</v>
      </c>
      <c r="U6" s="3">
        <v>3</v>
      </c>
      <c r="V6" s="5">
        <v>3</v>
      </c>
    </row>
    <row r="9" spans="1:22" x14ac:dyDescent="0.3">
      <c r="A9" t="s">
        <v>5</v>
      </c>
      <c r="B9" s="7" t="str">
        <f>B4</f>
        <v>G1</v>
      </c>
      <c r="C9" s="7" t="str">
        <f t="shared" ref="C9:V9" si="0">C4</f>
        <v>G2</v>
      </c>
      <c r="D9" s="7" t="str">
        <f t="shared" si="0"/>
        <v>G3</v>
      </c>
      <c r="E9" s="7" t="str">
        <f t="shared" si="0"/>
        <v>G4</v>
      </c>
      <c r="F9" s="7" t="str">
        <f t="shared" si="0"/>
        <v>G5</v>
      </c>
      <c r="G9" s="7" t="str">
        <f t="shared" si="0"/>
        <v>G6</v>
      </c>
      <c r="H9" s="7" t="str">
        <f t="shared" si="0"/>
        <v>P1</v>
      </c>
      <c r="I9" s="7" t="str">
        <f t="shared" si="0"/>
        <v>P2</v>
      </c>
      <c r="J9" s="7" t="str">
        <f t="shared" si="0"/>
        <v>P3</v>
      </c>
      <c r="K9" s="7" t="str">
        <f t="shared" si="0"/>
        <v>P4</v>
      </c>
      <c r="L9" s="7" t="str">
        <f t="shared" si="0"/>
        <v>P5</v>
      </c>
      <c r="M9" s="7" t="str">
        <f t="shared" si="0"/>
        <v>P6</v>
      </c>
      <c r="N9" s="7" t="str">
        <f t="shared" si="0"/>
        <v>P7</v>
      </c>
      <c r="O9" s="7" t="str">
        <f t="shared" si="0"/>
        <v>P8</v>
      </c>
      <c r="P9" s="7" t="str">
        <f t="shared" si="0"/>
        <v>P9</v>
      </c>
      <c r="Q9" s="7" t="str">
        <f t="shared" si="0"/>
        <v>P10</v>
      </c>
      <c r="R9" s="7" t="str">
        <f t="shared" si="0"/>
        <v>P11</v>
      </c>
      <c r="S9" s="7" t="str">
        <f t="shared" si="0"/>
        <v>P12</v>
      </c>
      <c r="T9" s="7" t="str">
        <f t="shared" si="0"/>
        <v>P13</v>
      </c>
      <c r="U9" s="7" t="str">
        <f t="shared" si="0"/>
        <v>D1</v>
      </c>
      <c r="V9" s="7" t="str">
        <f t="shared" si="0"/>
        <v>R1</v>
      </c>
    </row>
    <row r="10" spans="1:22" x14ac:dyDescent="0.3">
      <c r="A10" t="s">
        <v>199</v>
      </c>
      <c r="B10" s="9" t="e">
        <f>IF(B5="NA",IF(Evaluation_maturité!$N12="",1,B6),B5)</f>
        <v>#N/A</v>
      </c>
      <c r="C10" s="9" t="e">
        <f>IF(C5="NA",IF(Evaluation_maturité!$N13="",1,C6),C5)</f>
        <v>#N/A</v>
      </c>
      <c r="D10" s="9" t="e">
        <f>IF(D5="NA",IF(Evaluation_maturité!$N14="",1,D6),D5)</f>
        <v>#N/A</v>
      </c>
      <c r="E10" s="9" t="e">
        <f>IF(E5="NA",IF(Evaluation_maturité!$N15="",1,E6),E5)</f>
        <v>#N/A</v>
      </c>
      <c r="F10" s="9" t="e">
        <f>IF(F5="NA",IF(Evaluation_maturité!$N16="",1,F6),F5)</f>
        <v>#N/A</v>
      </c>
      <c r="G10" s="9" t="e">
        <f>IF(G5="NA",IF(Evaluation_maturité!N19="",1,G6),G5)</f>
        <v>#N/A</v>
      </c>
      <c r="H10" s="9" t="e">
        <f>IF(H5="NA",IF(Evaluation_maturité!$N17="",1,H6),H5)</f>
        <v>#N/A</v>
      </c>
      <c r="I10" s="9" t="e">
        <f>IF(I5="NA",IF(Evaluation_maturité!$N18="",1,I6),I5)</f>
        <v>#N/A</v>
      </c>
      <c r="J10" s="9" t="e">
        <f>IF(J5="NA",IF(Evaluation_maturité!$N19="",1,J6),J5)</f>
        <v>#N/A</v>
      </c>
      <c r="K10" s="9" t="e">
        <f>IF(K5="NA",IF(Evaluation_maturité!$N20="",1,K6),K5)</f>
        <v>#N/A</v>
      </c>
      <c r="L10" s="9" t="e">
        <f>IF(L5="NA",IF(Evaluation_maturité!$N21="",1,L6),L5)</f>
        <v>#N/A</v>
      </c>
      <c r="M10" s="9" t="e">
        <f>IF(M5="NA",IF(Evaluation_maturité!$N22="",1,M6),M5)</f>
        <v>#N/A</v>
      </c>
      <c r="N10" s="9" t="e">
        <f>IF(N5="NA",IF(Evaluation_maturité!$N23="",1,N6),N5)</f>
        <v>#N/A</v>
      </c>
      <c r="O10" s="9" t="e">
        <f>IF(O5="NA",IF(Evaluation_maturité!$N24="",1,O6),O5)</f>
        <v>#N/A</v>
      </c>
      <c r="P10" s="9" t="e">
        <f>IF(P5="NA",IF(Evaluation_maturité!$N25="",1,P6),P5)</f>
        <v>#N/A</v>
      </c>
      <c r="Q10" s="9" t="e">
        <f>IF(Q5="NA",IF(Evaluation_maturité!$N26="",1,Q6),Q5)</f>
        <v>#N/A</v>
      </c>
      <c r="R10" s="9" t="e">
        <f>IF(R5="NA",IF(Evaluation_maturité!$N27="",1,R6),R5)</f>
        <v>#N/A</v>
      </c>
      <c r="S10" s="9" t="e">
        <f>IF(S5="NA",IF(Evaluation_maturité!$N28="",1,S6),S5)</f>
        <v>#N/A</v>
      </c>
      <c r="T10" s="9" t="e">
        <f>IF(T5="NA",IF(Evaluation_maturité!$N29="",1,T6),T5)</f>
        <v>#N/A</v>
      </c>
      <c r="U10" s="9" t="e">
        <f>IF(U5="NA",IF(Evaluation_maturité!$N30="",1,U6),U5)</f>
        <v>#N/A</v>
      </c>
      <c r="V10" s="9" t="e">
        <f>IF(V5="NA",IF(Evaluation_maturité!$N31="",1,V6),V5)</f>
        <v>#N/A</v>
      </c>
    </row>
    <row r="11" spans="1:22" x14ac:dyDescent="0.3">
      <c r="A11" t="s">
        <v>200</v>
      </c>
      <c r="B11">
        <f>B6</f>
        <v>3</v>
      </c>
      <c r="C11">
        <f t="shared" ref="C11:V11" si="1">C6</f>
        <v>3</v>
      </c>
      <c r="D11">
        <f t="shared" si="1"/>
        <v>3</v>
      </c>
      <c r="E11">
        <f t="shared" si="1"/>
        <v>3</v>
      </c>
      <c r="F11">
        <f t="shared" si="1"/>
        <v>3</v>
      </c>
      <c r="G11">
        <f t="shared" si="1"/>
        <v>3</v>
      </c>
      <c r="H11">
        <f t="shared" si="1"/>
        <v>3</v>
      </c>
      <c r="I11">
        <f t="shared" si="1"/>
        <v>3</v>
      </c>
      <c r="J11">
        <f t="shared" si="1"/>
        <v>3</v>
      </c>
      <c r="K11">
        <f t="shared" si="1"/>
        <v>3</v>
      </c>
      <c r="L11">
        <f t="shared" si="1"/>
        <v>3</v>
      </c>
      <c r="M11">
        <f t="shared" si="1"/>
        <v>3</v>
      </c>
      <c r="N11">
        <f t="shared" si="1"/>
        <v>3</v>
      </c>
      <c r="O11">
        <f t="shared" si="1"/>
        <v>3</v>
      </c>
      <c r="P11">
        <f t="shared" si="1"/>
        <v>3</v>
      </c>
      <c r="Q11">
        <f t="shared" si="1"/>
        <v>3</v>
      </c>
      <c r="R11">
        <f t="shared" si="1"/>
        <v>3</v>
      </c>
      <c r="S11">
        <f t="shared" si="1"/>
        <v>3</v>
      </c>
      <c r="T11">
        <f t="shared" si="1"/>
        <v>3</v>
      </c>
      <c r="U11">
        <f t="shared" si="1"/>
        <v>3</v>
      </c>
      <c r="V11">
        <f t="shared" si="1"/>
        <v>3</v>
      </c>
    </row>
    <row r="12" spans="1:22" x14ac:dyDescent="0.3">
      <c r="A12" t="s">
        <v>273</v>
      </c>
      <c r="B12" t="e">
        <f>IF(B10&gt;=B11,TRUE,FALSE)</f>
        <v>#N/A</v>
      </c>
      <c r="C12" t="e">
        <f t="shared" ref="C12:V12" si="2">IF(C10&gt;=C11,TRUE,FALSE)</f>
        <v>#N/A</v>
      </c>
      <c r="D12" t="e">
        <f t="shared" si="2"/>
        <v>#N/A</v>
      </c>
      <c r="E12" t="e">
        <f t="shared" si="2"/>
        <v>#N/A</v>
      </c>
      <c r="F12" t="e">
        <f t="shared" si="2"/>
        <v>#N/A</v>
      </c>
      <c r="G12" t="e">
        <f t="shared" si="2"/>
        <v>#N/A</v>
      </c>
      <c r="H12" t="e">
        <f t="shared" si="2"/>
        <v>#N/A</v>
      </c>
      <c r="I12" t="e">
        <f t="shared" si="2"/>
        <v>#N/A</v>
      </c>
      <c r="J12" t="e">
        <f t="shared" si="2"/>
        <v>#N/A</v>
      </c>
      <c r="K12" t="e">
        <f t="shared" si="2"/>
        <v>#N/A</v>
      </c>
      <c r="L12" t="e">
        <f t="shared" si="2"/>
        <v>#N/A</v>
      </c>
      <c r="M12" t="e">
        <f t="shared" si="2"/>
        <v>#N/A</v>
      </c>
      <c r="N12" t="e">
        <f t="shared" si="2"/>
        <v>#N/A</v>
      </c>
      <c r="O12" t="e">
        <f t="shared" si="2"/>
        <v>#N/A</v>
      </c>
      <c r="P12" t="e">
        <f t="shared" si="2"/>
        <v>#N/A</v>
      </c>
      <c r="Q12" t="e">
        <f t="shared" si="2"/>
        <v>#N/A</v>
      </c>
      <c r="R12" t="e">
        <f t="shared" si="2"/>
        <v>#N/A</v>
      </c>
      <c r="S12" t="e">
        <f t="shared" si="2"/>
        <v>#N/A</v>
      </c>
      <c r="T12" t="e">
        <f t="shared" si="2"/>
        <v>#N/A</v>
      </c>
      <c r="U12" t="e">
        <f t="shared" si="2"/>
        <v>#N/A</v>
      </c>
      <c r="V12" t="e">
        <f t="shared" si="2"/>
        <v>#N/A</v>
      </c>
    </row>
    <row r="14" spans="1:22" x14ac:dyDescent="0.3">
      <c r="A14" t="s">
        <v>201</v>
      </c>
    </row>
    <row r="15" spans="1:22" x14ac:dyDescent="0.3">
      <c r="A15" t="s">
        <v>271</v>
      </c>
    </row>
    <row r="17" spans="1:25" x14ac:dyDescent="0.3">
      <c r="A17" s="3" t="s">
        <v>202</v>
      </c>
      <c r="B17" s="10" t="e">
        <f>AVERAGE(B10:G10)</f>
        <v>#N/A</v>
      </c>
    </row>
    <row r="18" spans="1:25" x14ac:dyDescent="0.3">
      <c r="A18" s="3" t="s">
        <v>203</v>
      </c>
      <c r="B18" s="10" t="e">
        <f>AVERAGE(H10:T10)</f>
        <v>#N/A</v>
      </c>
    </row>
    <row r="19" spans="1:25" x14ac:dyDescent="0.3">
      <c r="A19" s="3" t="s">
        <v>204</v>
      </c>
      <c r="B19" s="10" t="e">
        <f>U10</f>
        <v>#N/A</v>
      </c>
    </row>
    <row r="20" spans="1:25" x14ac:dyDescent="0.3">
      <c r="A20" s="3" t="s">
        <v>205</v>
      </c>
      <c r="B20" s="10" t="e">
        <f>V10</f>
        <v>#N/A</v>
      </c>
    </row>
    <row r="21" spans="1:25" x14ac:dyDescent="0.3">
      <c r="A21" s="3"/>
      <c r="B21" s="10"/>
    </row>
    <row r="22" spans="1:25" x14ac:dyDescent="0.3">
      <c r="A22" s="45" t="s">
        <v>274</v>
      </c>
      <c r="B22" s="10" t="e">
        <f>AND(B12:V12)</f>
        <v>#N/A</v>
      </c>
    </row>
    <row r="23" spans="1:25" x14ac:dyDescent="0.3">
      <c r="A23" s="45" t="s">
        <v>206</v>
      </c>
      <c r="B23" s="10">
        <f>COUNTIF(B5:V5,"NA")</f>
        <v>0</v>
      </c>
    </row>
    <row r="24" spans="1:25" x14ac:dyDescent="0.3">
      <c r="A24" s="45" t="s">
        <v>207</v>
      </c>
      <c r="B24" s="10" t="e">
        <f>IF(B23&lt;5,B22,FALSE)</f>
        <v>#N/A</v>
      </c>
      <c r="C24" t="e">
        <f>IF(B24,"Conforme","Non Conforme")</f>
        <v>#N/A</v>
      </c>
    </row>
    <row r="25" spans="1:25" x14ac:dyDescent="0.3">
      <c r="A25" s="45" t="s">
        <v>276</v>
      </c>
      <c r="B25" s="10" t="e">
        <f>ROUND(AVERAGE(B10:V10),1)</f>
        <v>#N/A</v>
      </c>
    </row>
    <row r="28" spans="1:25" x14ac:dyDescent="0.3">
      <c r="A28" s="11" t="s">
        <v>0</v>
      </c>
      <c r="B28" s="11" t="s">
        <v>1</v>
      </c>
      <c r="C28" s="11" t="s">
        <v>270</v>
      </c>
      <c r="D28" s="11" t="s">
        <v>249</v>
      </c>
      <c r="E28" s="11" t="s">
        <v>250</v>
      </c>
      <c r="F28" s="11" t="s">
        <v>251</v>
      </c>
      <c r="G28" s="11" t="s">
        <v>252</v>
      </c>
      <c r="H28" s="11" t="s">
        <v>253</v>
      </c>
      <c r="I28" s="11" t="s">
        <v>254</v>
      </c>
      <c r="J28" s="11" t="s">
        <v>255</v>
      </c>
      <c r="K28" s="11" t="s">
        <v>256</v>
      </c>
      <c r="L28" s="11" t="s">
        <v>257</v>
      </c>
      <c r="M28" s="11" t="s">
        <v>258</v>
      </c>
      <c r="N28" s="11" t="s">
        <v>259</v>
      </c>
      <c r="O28" s="11" t="s">
        <v>260</v>
      </c>
      <c r="P28" s="11" t="s">
        <v>261</v>
      </c>
      <c r="Q28" s="11" t="s">
        <v>262</v>
      </c>
      <c r="R28" s="11" t="s">
        <v>263</v>
      </c>
      <c r="S28" s="11" t="s">
        <v>264</v>
      </c>
      <c r="T28" s="11" t="s">
        <v>265</v>
      </c>
      <c r="U28" s="11" t="s">
        <v>266</v>
      </c>
      <c r="V28" s="11" t="s">
        <v>267</v>
      </c>
      <c r="W28" s="11" t="s">
        <v>268</v>
      </c>
      <c r="X28" s="11" t="s">
        <v>269</v>
      </c>
      <c r="Y28" s="11" t="s">
        <v>275</v>
      </c>
    </row>
    <row r="29" spans="1:25" x14ac:dyDescent="0.3">
      <c r="A29" s="47">
        <f>Evaluation_maturité!I4</f>
        <v>0</v>
      </c>
      <c r="B29" s="11">
        <f>Evaluation_maturité!I5</f>
        <v>0</v>
      </c>
      <c r="C29" s="47">
        <f>Evaluation_maturité!I8</f>
        <v>0</v>
      </c>
      <c r="D29" s="11" t="e">
        <f t="shared" ref="D29:X29" si="3">B10</f>
        <v>#N/A</v>
      </c>
      <c r="E29" s="11" t="e">
        <f t="shared" si="3"/>
        <v>#N/A</v>
      </c>
      <c r="F29" s="11" t="e">
        <f t="shared" si="3"/>
        <v>#N/A</v>
      </c>
      <c r="G29" s="11" t="e">
        <f t="shared" si="3"/>
        <v>#N/A</v>
      </c>
      <c r="H29" s="11" t="e">
        <f t="shared" si="3"/>
        <v>#N/A</v>
      </c>
      <c r="I29" s="11" t="e">
        <f t="shared" si="3"/>
        <v>#N/A</v>
      </c>
      <c r="J29" s="11" t="e">
        <f t="shared" si="3"/>
        <v>#N/A</v>
      </c>
      <c r="K29" s="11" t="e">
        <f t="shared" si="3"/>
        <v>#N/A</v>
      </c>
      <c r="L29" s="11" t="e">
        <f t="shared" si="3"/>
        <v>#N/A</v>
      </c>
      <c r="M29" s="11" t="e">
        <f t="shared" si="3"/>
        <v>#N/A</v>
      </c>
      <c r="N29" s="11" t="e">
        <f t="shared" si="3"/>
        <v>#N/A</v>
      </c>
      <c r="O29" s="11" t="e">
        <f t="shared" si="3"/>
        <v>#N/A</v>
      </c>
      <c r="P29" s="11" t="e">
        <f t="shared" si="3"/>
        <v>#N/A</v>
      </c>
      <c r="Q29" s="11" t="e">
        <f t="shared" si="3"/>
        <v>#N/A</v>
      </c>
      <c r="R29" s="11" t="e">
        <f t="shared" si="3"/>
        <v>#N/A</v>
      </c>
      <c r="S29" s="11" t="e">
        <f t="shared" si="3"/>
        <v>#N/A</v>
      </c>
      <c r="T29" s="11" t="e">
        <f t="shared" si="3"/>
        <v>#N/A</v>
      </c>
      <c r="U29" s="11" t="e">
        <f t="shared" si="3"/>
        <v>#N/A</v>
      </c>
      <c r="V29" s="11" t="e">
        <f t="shared" si="3"/>
        <v>#N/A</v>
      </c>
      <c r="W29" s="11" t="e">
        <f t="shared" si="3"/>
        <v>#N/A</v>
      </c>
      <c r="X29" s="11" t="e">
        <f t="shared" si="3"/>
        <v>#N/A</v>
      </c>
      <c r="Y29" s="46">
        <f>B23</f>
        <v>0</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Evaluation_maturité</vt:lpstr>
      <vt:lpstr>_configuration</vt:lpstr>
      <vt:lpstr>_calculs</vt:lpstr>
      <vt:lpstr>Evaluation_maturité!Impression_des_titres</vt:lpstr>
      <vt:lpstr>Evaluation_maturité!Zone_d_impression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2025-02-17T14:28:47Z</dcterms:created>
  <dcterms:modified xsi:type="dcterms:W3CDTF">2025-02-21T10:44:53Z</dcterms:modified>
</cp:coreProperties>
</file>